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  <sheet name="Sheet3" sheetId="2" state="visible" r:id="rId3"/>
    <sheet name="Sheet2" sheetId="3" state="visible" r:id="rId4"/>
  </sheets>
  <definedNames>
    <definedName function="false" hidden="false" localSheetId="2" name="s01_a_Data" vbProcedure="false">Sheet2!$A$1:$O$17</definedName>
    <definedName function="false" hidden="false" localSheetId="2" name="s02_b_Data" vbProcedure="false">Sheet2!$A$19:$O$35</definedName>
    <definedName function="false" hidden="false" localSheetId="2" name="s03_c_Data" vbProcedure="false">Sheet2!$A$38:$O$54</definedName>
    <definedName function="false" hidden="false" localSheetId="2" name="s04_a_Data" vbProcedure="false">Sheet2!$A$56:$O$72</definedName>
    <definedName function="false" hidden="false" localSheetId="2" name="s05_b_Data" vbProcedure="false">Sheet2!$A$74:$O$90</definedName>
    <definedName function="false" hidden="false" localSheetId="2" name="s06_c_Data" vbProcedure="false">Sheet2!$A$92:$O$108</definedName>
    <definedName function="false" hidden="false" localSheetId="2" name="s07_a_Data" vbProcedure="false">Sheet2!$A$110:$O$126</definedName>
    <definedName function="false" hidden="false" localSheetId="2" name="s08_b_Data" vbProcedure="false">Sheet2!$A$128:$O$144</definedName>
    <definedName function="false" hidden="false" localSheetId="2" name="s09_c_Data" vbProcedure="false">Sheet2!$A$146:$O$162</definedName>
    <definedName function="false" hidden="false" localSheetId="2" name="s10_a_Data" vbProcedure="false">Sheet2!$A$164:$O$180</definedName>
    <definedName function="false" hidden="false" localSheetId="2" name="s11_b_Data" vbProcedure="false">Sheet2!$A$182:$O$198</definedName>
    <definedName function="false" hidden="false" localSheetId="2" name="s12_c_Data" vbProcedure="false">Sheet2!$A$200:$O$216</definedName>
    <definedName function="false" hidden="false" localSheetId="2" name="s13_a_Data" vbProcedure="false">Sheet2!$A$218:$O$234</definedName>
    <definedName function="false" hidden="false" localSheetId="2" name="s14_b_Data" vbProcedure="false">Sheet2!$A$236:$O$252</definedName>
    <definedName function="false" hidden="false" localSheetId="2" name="s15_c_Data" vbProcedure="false">Sheet2!$A$255:$O$271</definedName>
    <definedName function="false" hidden="false" localSheetId="2" name="s16_a_Data" vbProcedure="false">Sheet2!$A$273:$O$289</definedName>
    <definedName function="false" hidden="false" localSheetId="2" name="s17_b_Data" vbProcedure="false">Sheet2!$A$291:$O$307</definedName>
    <definedName function="false" hidden="false" localSheetId="2" name="s18_c_Data" vbProcedure="false">Sheet2!$A$309:$O$325</definedName>
    <definedName function="false" hidden="false" localSheetId="2" name="s19_a_Data" vbProcedure="false">Sheet2!$A$327:$O$343</definedName>
    <definedName function="false" hidden="false" localSheetId="2" name="s20_b_Data" vbProcedure="false">Sheet2!$A$345:$O$361</definedName>
    <definedName function="false" hidden="false" localSheetId="2" name="s21_c_Data" vbProcedure="false">Sheet2!$A$363:$O$379</definedName>
    <definedName function="false" hidden="false" localSheetId="2" name="s22_a_Data" vbProcedure="false">Sheet2!$A$381:$O$397</definedName>
    <definedName function="false" hidden="false" localSheetId="2" name="s23_b_Data" vbProcedure="false">Sheet2!$A$399:$O$415</definedName>
    <definedName function="false" hidden="false" localSheetId="2" name="s24_c_Data" vbProcedure="false">Sheet2!$A$417:$O$433</definedName>
    <definedName function="false" hidden="false" localSheetId="2" name="s25_a_Data" vbProcedure="false">Sheet2!$A$435:$O$451</definedName>
    <definedName function="false" hidden="false" localSheetId="2" name="s26_b_Data" vbProcedure="false">Sheet2!$A$453:$O$469</definedName>
    <definedName function="false" hidden="false" localSheetId="2" name="s27_c_Data" vbProcedure="false">Sheet2!$A$471:$O$487</definedName>
    <definedName function="false" hidden="false" localSheetId="2" name="s28_a_Data" vbProcedure="false">Sheet2!$A$489:$O$505</definedName>
    <definedName function="false" hidden="false" localSheetId="2" name="s29_b_Data" vbProcedure="false">Sheet2!$A$507:$O$523</definedName>
    <definedName function="false" hidden="false" localSheetId="2" name="s30_c_Data" vbProcedure="false">Sheet2!$A$525:$O$541</definedName>
    <definedName function="false" hidden="false" localSheetId="2" name="s31_a_Data" vbProcedure="false">Sheet2!$A$543:$O$559</definedName>
    <definedName function="false" hidden="false" localSheetId="2" name="s32_c_Data" vbProcedure="false">Sheet2!$A$561:$O$577</definedName>
    <definedName function="false" hidden="false" localSheetId="2" name="s33_c_Data" vbProcedure="false">Sheet2!$A$579:$O$595</definedName>
    <definedName function="false" hidden="false" localSheetId="2" name="s34_b_Data" vbProcedure="false">Sheet2!$A$597:$O$613</definedName>
    <definedName function="false" hidden="false" localSheetId="2" name="s35_a_Data" vbProcedure="false">Sheet2!$A$615:$O$631</definedName>
    <definedName function="false" hidden="false" localSheetId="2" name="s36_b_Data" vbProcedure="false">Sheet2!$A$632:$O$648</definedName>
    <definedName function="false" hidden="false" localSheetId="2" name="s37_c_Data" vbProcedure="false">Sheet2!$A$650:$O$666</definedName>
    <definedName function="false" hidden="false" localSheetId="2" name="s38_a_Data" vbProcedure="false">Sheet2!$A$667:$O$683</definedName>
    <definedName function="false" hidden="false" localSheetId="2" name="s39_b_Data" vbProcedure="false">Sheet2!$A$685:$O$701</definedName>
    <definedName function="false" hidden="false" localSheetId="2" name="s40_c_Data" vbProcedure="false">Sheet2!$A$703:$O$719</definedName>
    <definedName function="false" hidden="false" localSheetId="2" name="s41_a_Data" vbProcedure="false">Sheet2!$A$721:$O$737</definedName>
    <definedName function="false" hidden="false" localSheetId="2" name="s42_b_Data" vbProcedure="false">Sheet2!$A$738:$O$754</definedName>
    <definedName function="false" hidden="false" localSheetId="2" name="s43_c_Data" vbProcedure="false">Sheet2!$A$755:$O$771</definedName>
    <definedName function="false" hidden="false" localSheetId="2" name="s44_a_Data" vbProcedure="false">Sheet2!$A$772:$O$788</definedName>
    <definedName function="false" hidden="false" localSheetId="2" name="s45_b_Data" vbProcedure="false">Sheet2!$A$789:$O$805</definedName>
    <definedName function="false" hidden="false" localSheetId="2" name="s46_c_Data" vbProcedure="false">Sheet2!$A$806:$O$822</definedName>
    <definedName function="false" hidden="false" localSheetId="2" name="s47_a_Data" vbProcedure="false">Sheet2!$A$823:$O$839</definedName>
    <definedName function="false" hidden="false" localSheetId="2" name="s48_b_Data" vbProcedure="false">Sheet2!$A$840:$O$856</definedName>
    <definedName function="false" hidden="false" localSheetId="2" name="s49_c_Data" vbProcedure="false">Sheet2!$A$857:$O$873</definedName>
    <definedName function="false" hidden="false" localSheetId="2" name="s50_a_Data" vbProcedure="false">Sheet2!$A$874:$O$890</definedName>
    <definedName function="false" hidden="false" localSheetId="2" name="s51_b_Data" vbProcedure="false">Sheet2!$A$891:$O$907</definedName>
    <definedName function="false" hidden="false" localSheetId="2" name="s52_c_Data" vbProcedure="false">Sheet2!$A$908:$O$924</definedName>
    <definedName function="false" hidden="false" localSheetId="2" name="s53_b_Data" vbProcedure="false">Sheet2!$A$925:$O$941</definedName>
    <definedName function="false" hidden="false" localSheetId="2" name="s54_a_Data" vbProcedure="false">Sheet2!$A$943:$O$973</definedName>
    <definedName function="false" hidden="false" localSheetId="2" name="s55_b_Data" vbProcedure="false">Sheet2!$A$975:$O$991</definedName>
    <definedName function="false" hidden="false" localSheetId="2" name="s56_c_Data" vbProcedure="false">Sheet2!$A$993:$O$1009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<sst xmlns="http://schemas.openxmlformats.org/spreadsheetml/2006/main" count="7501" uniqueCount="216">
  <si>
    <t>ID</t>
  </si>
  <si>
    <t>Group</t>
  </si>
  <si>
    <t>Question</t>
  </si>
  <si>
    <t>CorrectAnswer</t>
  </si>
  <si>
    <t>Participant'sAnswer</t>
  </si>
  <si>
    <t>OptionA</t>
  </si>
  <si>
    <t>OptionB</t>
  </si>
  <si>
    <t>OptionC</t>
  </si>
  <si>
    <t>OptionD</t>
  </si>
  <si>
    <t>OptionE</t>
  </si>
  <si>
    <t>OptionF</t>
  </si>
  <si>
    <t>Correct Count</t>
  </si>
  <si>
    <t>Error Count</t>
  </si>
  <si>
    <t>NoneOfAbove</t>
  </si>
  <si>
    <t>Relation</t>
  </si>
  <si>
    <t>Set</t>
  </si>
  <si>
    <t>Time</t>
  </si>
  <si>
    <t>Correct in Total</t>
  </si>
  <si>
    <t>None in Total</t>
  </si>
  <si>
    <t>Relation in Total</t>
  </si>
  <si>
    <t>Set in Total</t>
  </si>
  <si>
    <t>Correct Checked</t>
  </si>
  <si>
    <t>per Merged</t>
  </si>
  <si>
    <t>per Multi</t>
  </si>
  <si>
    <t>per Protégé</t>
  </si>
  <si>
    <t>Correct Unchecked</t>
  </si>
  <si>
    <t>Incorrect Checked</t>
  </si>
  <si>
    <t> per Merged</t>
  </si>
  <si>
    <t>Incorrect Unchecked</t>
  </si>
  <si>
    <t>per Question</t>
  </si>
  <si>
    <t>a = Merged</t>
  </si>
  <si>
    <t>fullmark</t>
  </si>
  <si>
    <t>all</t>
  </si>
  <si>
    <t>b = Multi</t>
  </si>
  <si>
    <t>c = Protege</t>
  </si>
  <si>
    <t>s01</t>
  </si>
  <si>
    <t>a</t>
  </si>
  <si>
    <t>s02</t>
  </si>
  <si>
    <t>b</t>
  </si>
  <si>
    <t>s03</t>
  </si>
  <si>
    <t>c</t>
  </si>
  <si>
    <t>s04</t>
  </si>
  <si>
    <t>s05</t>
  </si>
  <si>
    <t>s06</t>
  </si>
  <si>
    <t> 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</si>
  <si>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</si>
  <si>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</si>
  <si>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</si>
  <si>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</si>
  <si>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</si>
  <si>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</si>
  <si>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</si>
  <si>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</si>
  <si>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</si>
  <si>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</si>
  <si>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</si>
  <si>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</si>
  <si>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</si>
  <si>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</si>
  <si>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</si>
  <si>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</si>
  <si>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</si>
  <si>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</si>
  <si>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</si>
  <si>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</si>
  <si>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</si>
  <si>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</si>
  <si>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</si>
  <si>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</si>
  <si>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</si>
  <si>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</si>
  <si>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</si>
  <si>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</si>
  <si>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</si>
  <si>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</si>
  <si>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</si>
  <si>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</si>
  <si>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</si>
  <si>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</si>
  <si>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</si>
  <si>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</si>
  <si>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</si>
  <si>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</si>
  <si>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</si>
  <si>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</si>
  <si>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</si>
  <si>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</si>
  <si>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</si>
  <si>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</si>
  <si>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</si>
  <si>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</si>
  <si>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</si>
  <si>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</si>
  <si>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</si>
  <si>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</si>
  <si>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EULER DIAGRAM EXPERIMENTATION</t>
  </si>
  <si>
    <t>Experimental Reference</t>
  </si>
  <si>
    <t>Participant Reference</t>
  </si>
  <si>
    <t>Institution</t>
  </si>
  <si>
    <t>Course / Award</t>
  </si>
  <si>
    <t>Year of Study</t>
  </si>
  <si>
    <t>Gender</t>
  </si>
  <si>
    <t>Age</t>
  </si>
  <si>
    <t>Sight Related Disability</t>
  </si>
  <si>
    <t>Date</t>
  </si>
  <si>
    <t>Question Order</t>
  </si>
  <si>
    <t>Question Reference</t>
  </si>
  <si>
    <t>Correct Answer</t>
  </si>
  <si>
    <t>Participant's Answer</t>
  </si>
  <si>
    <t>Ellapsed Time</t>
  </si>
  <si>
    <t>University of Brighton</t>
  </si>
  <si>
    <t>Electric and Electronic Engineering</t>
  </si>
  <si>
    <t>Male</t>
  </si>
  <si>
    <t>None</t>
  </si>
  <si>
    <t>University of  brighton</t>
  </si>
  <si>
    <t>pharmacy</t>
  </si>
  <si>
    <t>female</t>
  </si>
  <si>
    <t>no</t>
  </si>
  <si>
    <t>Brighton uni</t>
  </si>
  <si>
    <t>Biomedical science</t>
  </si>
  <si>
    <t>male</t>
  </si>
  <si>
    <t>na</t>
  </si>
  <si>
    <t>s004</t>
  </si>
  <si>
    <t>university of brighton</t>
  </si>
  <si>
    <t>phd</t>
  </si>
  <si>
    <t>year 1</t>
  </si>
  <si>
    <t>MPharm</t>
  </si>
  <si>
    <t>nil</t>
  </si>
  <si>
    <t>345timed out</t>
  </si>
  <si>
    <t>Female</t>
  </si>
  <si>
    <t>15timed out</t>
  </si>
  <si>
    <t>45timed out</t>
  </si>
  <si>
    <t>4timed out</t>
  </si>
  <si>
    <t>6timed out</t>
  </si>
  <si>
    <t>5timed out</t>
  </si>
  <si>
    <t>34timed out</t>
  </si>
  <si>
    <t>35timed out</t>
  </si>
  <si>
    <t>MPharm Pharmacy</t>
  </si>
  <si>
    <t>25timed out</t>
  </si>
  <si>
    <t>Undergraduate</t>
  </si>
  <si>
    <t>F</t>
  </si>
  <si>
    <t>No</t>
  </si>
  <si>
    <t>Brighton</t>
  </si>
  <si>
    <t>Geology</t>
  </si>
  <si>
    <t>PhD in Computing </t>
  </si>
  <si>
    <t>First</t>
  </si>
  <si>
    <t>M</t>
  </si>
  <si>
    <t>N</t>
  </si>
  <si>
    <t>University Of Brighton</t>
  </si>
  <si>
    <t>Bons Computer Science</t>
  </si>
  <si>
    <t>1st</t>
  </si>
  <si>
    <t>Mr</t>
  </si>
  <si>
    <t>brighton university</t>
  </si>
  <si>
    <t>mechanical engineering</t>
  </si>
  <si>
    <t>Mechanical Engineering </t>
  </si>
  <si>
    <t>first</t>
  </si>
  <si>
    <t>York </t>
  </si>
  <si>
    <t>Electronics</t>
  </si>
  <si>
    <t>(graduated 1y ago)</t>
  </si>
  <si>
    <t>short sighted</t>
  </si>
  <si>
    <t>brighton university </t>
  </si>
  <si>
    <t>none</t>
  </si>
  <si>
    <t>Law With Criminiology </t>
  </si>
  <si>
    <t>-</t>
  </si>
  <si>
    <t>s018</t>
  </si>
  <si>
    <t>brighton</t>
  </si>
  <si>
    <t>Aeronautical Engineering</t>
  </si>
  <si>
    <t>bachelors</t>
  </si>
  <si>
    <t>Environment and Media Studies</t>
  </si>
  <si>
    <t>PhD student</t>
  </si>
  <si>
    <t>Media Studies</t>
  </si>
  <si>
    <t>Pharmacy</t>
  </si>
  <si>
    <t>One</t>
  </si>
  <si>
    <t>mechanical engineering </t>
  </si>
  <si>
    <t>university of Brighton international college</t>
  </si>
  <si>
    <t>Graduate Diploma</t>
  </si>
  <si>
    <t>Sussex Downs College</t>
  </si>
  <si>
    <t>Combined Sciences</t>
  </si>
  <si>
    <t>Brighton </t>
  </si>
  <si>
    <t>Mechanical Engineering</t>
  </si>
  <si>
    <t>3rd year</t>
  </si>
  <si>
    <t>Glasses (short sighted)</t>
  </si>
  <si>
    <t>PhD </t>
  </si>
  <si>
    <t>Applied Psychology and Criminology</t>
  </si>
  <si>
    <t>Msc Biomedical Science</t>
  </si>
  <si>
    <t>Data Analytics</t>
  </si>
  <si>
    <t>Post Graduate</t>
  </si>
  <si>
    <t>MEng Civil Engineering</t>
  </si>
  <si>
    <t>Business</t>
  </si>
  <si>
    <t>N/A</t>
  </si>
  <si>
    <t>Computer Science (Games)</t>
  </si>
  <si>
    <t>Ecology</t>
  </si>
  <si>
    <t>BRIGHTON</t>
  </si>
  <si>
    <t>ELECTRONICS AND COMPUTER ENGINEERING</t>
  </si>
  <si>
    <t>MALE</t>
  </si>
  <si>
    <t>NO</t>
  </si>
  <si>
    <t>BSc Biomedicine</t>
  </si>
  <si>
    <t>Year 1</t>
  </si>
  <si>
    <t>Nuclear Physics PhD</t>
  </si>
  <si>
    <t>Year 3</t>
  </si>
  <si>
    <t>n/a</t>
  </si>
  <si>
    <t>Biomedical Science</t>
  </si>
  <si>
    <t>university of Brighton</t>
  </si>
  <si>
    <t>BSc Geography</t>
  </si>
  <si>
    <t>msc pharmacy</t>
  </si>
  <si>
    <t>one</t>
  </si>
  <si>
    <t>Biological Sciences</t>
  </si>
  <si>
    <t>Bsc hons</t>
  </si>
  <si>
    <t>Bsc Hons Accounting and Finance</t>
  </si>
  <si>
    <t>2014/15</t>
  </si>
  <si>
    <t>Univ of Brighton</t>
  </si>
  <si>
    <t>Biosciences</t>
  </si>
  <si>
    <t>Biological Sciences </t>
  </si>
  <si>
    <t>University of </t>
  </si>
  <si>
    <t>BEng Hons Mechanical Engineering</t>
  </si>
  <si>
    <t>Business/Information Systems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</si>
</sst>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DD/MM/YYYY"/>
    <numFmt numFmtId="167" formatCode="HH:MM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F3F76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1"/>
      <color rgb="FF9C6500"/>
      <name val="Calibri"/>
      <family val="2"/>
      <charset val="1"/>
    </font>
    <font>
      <sz val="11"/>
      <color rgb="FF0061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9C0006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CC99"/>
        <bgColor rgb="FFFFC7CE"/>
      </patternFill>
    </fill>
    <fill>
      <patternFill patternType="solid">
        <fgColor rgb="FFA5A5A5"/>
        <bgColor rgb="FFB2B2B2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70AD47"/>
        <bgColor rgb="FF99CC00"/>
      </patternFill>
    </fill>
    <fill>
      <patternFill patternType="solid">
        <fgColor rgb="FFFFC7CE"/>
        <bgColor rgb="FFFFCC99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1" applyFont="true" applyBorder="true" applyAlignment="true" applyProtection="false">
      <alignment horizontal="general" vertical="bottom" textRotation="0" wrapText="false" indent="0" shrinkToFit="false"/>
    </xf>
    <xf numFmtId="164" fontId="4" fillId="3" borderId="2" applyFont="true" applyBorder="true" applyAlignment="true" applyProtection="false">
      <alignment horizontal="general" vertical="bottom" textRotation="0" wrapText="false" indent="0" shrinkToFit="false"/>
    </xf>
    <xf numFmtId="164" fontId="5" fillId="4" borderId="3" applyFont="true" applyBorder="tru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3" borderId="0" xfId="21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xfId="22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0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xfId="24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7" borderId="0" xfId="25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8" borderId="0" xfId="26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TableStyleLight1" xfId="20" builtinId="54" customBuiltin="true"/>
    <cellStyle name="Excel Built-in Input" xfId="21" builtinId="54" customBuiltin="true"/>
    <cellStyle name="Excel Built-in Check Cell" xfId="22" builtinId="54" customBuiltin="true"/>
    <cellStyle name="Excel Built-in Neutral" xfId="23" builtinId="54" customBuiltin="true"/>
    <cellStyle name="Excel Built-in Good" xfId="24" builtinId="54" customBuiltin="true"/>
    <cellStyle name="Excel Built-in Accent6" xfId="25" builtinId="54" customBuiltin="true"/>
    <cellStyle name="Excel Built-in Bad" xfId="26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2B2B2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70AD47"/>
      <rgbColor rgb="FF003300"/>
      <rgbColor rgb="FF333300"/>
      <rgbColor rgb="FF993300"/>
      <rgbColor rgb="FF993366"/>
      <rgbColor rgb="FF3F3F76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Q799"/>
  <sheetViews>
    <sheetView windowProtection="false" showFormulas="false" showGridLines="true" showRowColHeaders="true" showZeros="true" rightToLeft="false" tabSelected="true" showOutlineSymbols="true" defaultGridColor="true" view="normal" topLeftCell="A757" colorId="64" zoomScale="100" zoomScaleNormal="100" zoomScalePageLayoutView="100" workbookViewId="0">
      <selection pane="topLeft" activeCell="O802" activeCellId="0" sqref="O802"/>
    </sheetView>
  </sheetViews>
  <sheetFormatPr defaultRowHeight="15"/>
  <cols>
    <col collapsed="false" hidden="false" max="3" min="1" style="0" width="8.53441295546559"/>
    <col collapsed="false" hidden="false" max="4" min="4" style="0" width="14.5668016194332"/>
    <col collapsed="false" hidden="false" max="5" min="5" style="0" width="19.1376518218624"/>
    <col collapsed="false" hidden="false" max="11" min="6" style="0" width="8.53441295546559"/>
    <col collapsed="false" hidden="false" max="12" min="12" style="0" width="13.2834008097166"/>
    <col collapsed="false" hidden="false" max="13" min="13" style="0" width="11.9959514170041"/>
    <col collapsed="false" hidden="false" max="14" min="14" style="0" width="15.2834008097166"/>
    <col collapsed="false" hidden="false" max="17" min="15" style="0" width="8.53441295546559"/>
    <col collapsed="false" hidden="false" max="18" min="18" style="0" width="14.7125506072875"/>
    <col collapsed="false" hidden="false" max="19" min="19" style="0" width="12.995951417004"/>
    <col collapsed="false" hidden="false" max="20" min="20" style="0" width="15.4251012145749"/>
    <col collapsed="false" hidden="false" max="21" min="21" style="0" width="11.1417004048583"/>
    <col collapsed="false" hidden="false" max="22" min="22" style="0" width="15.4251012145749"/>
    <col collapsed="false" hidden="false" max="23" min="23" style="0" width="11.5708502024291"/>
    <col collapsed="false" hidden="false" max="24" min="24" style="0" width="9.4251012145749"/>
    <col collapsed="false" hidden="false" max="25" min="25" style="0" width="11.1417004048583"/>
    <col collapsed="false" hidden="false" max="26" min="26" style="0" width="17.5668016194332"/>
    <col collapsed="false" hidden="false" max="27" min="27" style="0" width="11.4251012145749"/>
    <col collapsed="false" hidden="false" max="28" min="28" style="0" width="9.99595141700405"/>
    <col collapsed="false" hidden="false" max="29" min="29" style="0" width="11.2834008097166"/>
    <col collapsed="false" hidden="false" max="30" min="30" style="0" width="16.8542510121458"/>
    <col collapsed="false" hidden="false" max="31" min="31" style="0" width="11.5708502024291"/>
    <col collapsed="false" hidden="false" max="32" min="32" style="0" width="9.4251012145749"/>
    <col collapsed="false" hidden="false" max="33" min="33" style="0" width="11.5708502024291"/>
    <col collapsed="false" hidden="false" max="34" min="34" style="0" width="19.004048582996"/>
    <col collapsed="false" hidden="false" max="35" min="35" style="0" width="11.5708502024291"/>
    <col collapsed="false" hidden="false" max="36" min="36" style="0" width="8.53441295546559"/>
    <col collapsed="false" hidden="false" max="37" min="37" style="0" width="11.5708502024291"/>
    <col collapsed="false" hidden="false" max="38" min="38" style="0" width="12.4251012145749"/>
    <col collapsed="false" hidden="false" max="39" min="39" style="0" width="11.4251012145749"/>
    <col collapsed="false" hidden="false" max="40" min="40" style="0" width="9.2834008097166"/>
    <col collapsed="false" hidden="false" max="41" min="41" style="0" width="11.2834008097166"/>
    <col collapsed="false" hidden="false" max="1025" min="42" style="0" width="8.53441295546559"/>
  </cols>
  <sheetData>
    <row r="1" customFormat="false" ht="15" hidden="false" customHeight="false" outlineLevel="0" collapsed="false">
      <c r="A1" s="1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2" t="s">
        <v>21</v>
      </c>
      <c r="W1" s="0" t="s">
        <v>22</v>
      </c>
      <c r="X1" s="0" t="s">
        <v>23</v>
      </c>
      <c r="Y1" s="0" t="s">
        <v>24</v>
      </c>
      <c r="Z1" s="2" t="s">
        <v>25</v>
      </c>
      <c r="AA1" s="0" t="s">
        <v>22</v>
      </c>
      <c r="AB1" s="0" t="s">
        <v>23</v>
      </c>
      <c r="AC1" s="0" t="s">
        <v>24</v>
      </c>
      <c r="AD1" s="2" t="s">
        <v>26</v>
      </c>
      <c r="AE1" s="0" t="s">
        <v>27</v>
      </c>
      <c r="AF1" s="0" t="s">
        <v>23</v>
      </c>
      <c r="AG1" s="0" t="s">
        <v>24</v>
      </c>
      <c r="AH1" s="2" t="s">
        <v>28</v>
      </c>
      <c r="AI1" s="0" t="s">
        <v>27</v>
      </c>
      <c r="AJ1" s="0" t="s">
        <v>23</v>
      </c>
      <c r="AK1" s="0" t="s">
        <v>24</v>
      </c>
      <c r="AL1" s="0" t="s">
        <v>29</v>
      </c>
      <c r="AM1" s="0" t="s">
        <v>22</v>
      </c>
      <c r="AN1" s="0" t="s">
        <v>23</v>
      </c>
      <c r="AO1" s="0" t="s">
        <v>24</v>
      </c>
      <c r="AQ1" s="0" t="s">
        <v>30</v>
      </c>
    </row>
    <row r="2" customFormat="false" ht="15" hidden="false" customHeight="false" outlineLevel="0" collapsed="false">
      <c r="A2" s="1" t="s">
        <v>31</v>
      </c>
      <c r="B2" s="0" t="s">
        <v>32</v>
      </c>
      <c r="C2" s="0" t="n">
        <v>1</v>
      </c>
      <c r="D2" s="0" t="n">
        <v>15</v>
      </c>
      <c r="E2" s="0" t="n">
        <v>15</v>
      </c>
      <c r="F2" s="0" t="n">
        <v>1</v>
      </c>
      <c r="G2" s="0" t="n">
        <v>0</v>
      </c>
      <c r="H2" s="0" t="n">
        <v>0</v>
      </c>
      <c r="I2" s="0" t="n">
        <v>0</v>
      </c>
      <c r="J2" s="3" t="n">
        <v>1</v>
      </c>
      <c r="K2" s="4" t="n">
        <v>0</v>
      </c>
      <c r="R2" s="0" t="n">
        <f aca="false">L16+L58+L100+L142+L184+L226+L268+L310+L352+L394+L436+L492+L534+L576+L618+L660+L702+L30+L72+L114+L156+L240+L282+L324+L366+L408+L478+L506+L548+L590+L632+L674+L716+L744+L44+L128+L170+L212+L254+L296+L338+L380+L422+L450+L464+L520+L562+L604+L646+L688+L730</f>
        <v>184</v>
      </c>
      <c r="S2" s="0" t="n">
        <f aca="false">N16+N58+N100+N142+N184+N226+N268+N310+N352+N394+N436+N492+N534+N576+N618+N660+N702+N30+N72+N114+N156+N240+N282+N324+N366+N408+N478+N506+N548+N590+N632+N674+N716+N744+N44+N128+N170+N212+N254+N296+N338+N380+N422+N450+N464+N520+N562+N604+N646+N688+N730</f>
        <v>43</v>
      </c>
      <c r="T2" s="0" t="n">
        <f aca="false">O16+O58+O100+O142+O184+O226+O268+O310+O352+O394+O436+O492+O534+O576+O618+O660+O702+O30+O72+O114+O156+O240+O282+O324+O366+O408+O478+O506+O548+O590+O632+O674+O716+O744+O44+O128+O170+O212+O254+O296+O338+O380+O422+O450+O464+O520+O562+O604+O646+O688+O730</f>
        <v>15</v>
      </c>
      <c r="U2" s="0" t="n">
        <f aca="false">R2-S2-T2</f>
        <v>126</v>
      </c>
      <c r="V2" s="0" t="n">
        <f aca="false">W2+X2+Y2</f>
        <v>24</v>
      </c>
      <c r="W2" s="0" t="n">
        <f aca="false">COUNTIF(F16, "=1")+COUNTIF(J16,"=1")+COUNTIF(F58, "=1")+COUNTIF(J58,"=1")+COUNTIF(F100, "=1")+COUNTIF(J100,"=1")+COUNTIF(F142, "=1")+COUNTIF(J142,"=1")+COUNTIF(F184, "=1")+COUNTIF(J184,"=1")+COUNTIF(F226, "=1")+COUNTIF(J226,"=1")+COUNTIF(F268, "=1")+COUNTIF(J268,"=1")+COUNTIF(F310, "=1")+COUNTIF(J310,"=1")+COUNTIF(F352, "=1")+COUNTIF(J352,"=1")+COUNTIF(F394, "=1")+COUNTIF(J394,"=1")+COUNTIF(F436, "=1")+COUNTIF(J436,"=1")+COUNTIF(F492, "=1")+COUNTIF(J492,"=1")+COUNTIF(F534, "=1")+COUNTIF(J534,"=1")+COUNTIF(F576, "=1")+COUNTIF(J576,"=1")+COUNTIF(F618, "=1")+COUNTIF(J618,"=1")+COUNTIF(F660, "=1")+COUNTIF(J660,"=1")+COUNTIF(F702, "=1")+COUNTIF(J702,"=1")</f>
        <v>6</v>
      </c>
      <c r="X2" s="0" t="n">
        <f aca="false">COUNTIF(F30, "=1")+COUNTIF(J30,"=1")+COUNTIF(F72, "=1")+COUNTIF(J72,"=1")+COUNTIF(F114, "=1")+COUNTIF(J114,"=1")+COUNTIF(F156, "=1")+COUNTIF(J156,"=1")+COUNTIF(F240, "=1")+COUNTIF(J240,"=1")+COUNTIF(F282, "=1")+COUNTIF(J282,"=1")+COUNTIF(F324, "=1")+COUNTIF(J324,"=1")+COUNTIF(F366, "=1")+COUNTIF(J366,"=1")+COUNTIF(F408, "=1")+COUNTIF(J408,"=1")+COUNTIF(F478, "=1")+COUNTIF(J478,"=1")+COUNTIF(F506, "=1")+COUNTIF(J506,"=1")+COUNTIF(F548, "=1")+COUNTIF(J548,"=1")+COUNTIF(F590, "=1")+COUNTIF(J590,"=1")+COUNTIF(F632, "=1")+COUNTIF(J632,"=1")+COUNTIF(F674, "=1")+COUNTIF(J674,"=1")+COUNTIF(F716, "=1")+COUNTIF(J716,"=1")+COUNTIF(F744, "=1")+COUNTIF(J744,"=1")</f>
        <v>8</v>
      </c>
      <c r="Y2" s="0" t="n">
        <f aca="false">COUNTIF(F44, "=1")+COUNTIF(J44,"=1")+COUNTIF(F128, "=1")+COUNTIF(J128,"=1")+COUNTIF(F170, "=1")+COUNTIF(J170,"=1")+COUNTIF(F212, "=1")+COUNTIF(J212,"=1")+COUNTIF(F254, "=1")+COUNTIF(J254,"=1")+COUNTIF(F296, "=1")+COUNTIF(J296,"=1")+COUNTIF(F338, "=1")+COUNTIF(J338,"=1")+COUNTIF(F380, "=1")+COUNTIF(J380,"=1")+COUNTIF(F422, "=1")+COUNTIF(J422,"=1")+COUNTIF(F450, "=1")+COUNTIF(J450,"=1")+COUNTIF(F464, "=1")+COUNTIF(J464,"=1")+COUNTIF(F520, "=1")+COUNTIF(J520,"=1")+COUNTIF(F562, "=1")+COUNTIF(J562,"=1")+COUNTIF(F604, "=1")+COUNTIF(J604,"=1")+COUNTIF(F646, "=1")+COUNTIF(J646,"=1")+COUNTIF(F688, "=1")+COUNTIF(J688,"=1")+COUNTIF(F730, "=1")+COUNTIF(J730,"=1")</f>
        <v>10</v>
      </c>
      <c r="Z2" s="0" t="n">
        <f aca="false">R2-V2</f>
        <v>160</v>
      </c>
      <c r="AA2" s="0" t="n">
        <f aca="false">COUNTIF(G16, "=0")+COUNTIF(H16,"=0")+COUNTIF(I16, "=0")+COUNTIF(K16,"=0")+COUNTIF(G58, "=0")+COUNTIF(H58,"=0")+COUNTIF(I58, "=0")+COUNTIF(K58,"=0")+COUNTIF(G100, "=0")+COUNTIF(H100,"=0")+COUNTIF(I100,"=0")+COUNTIF(K100,"=0")+COUNTIF(G142, "=0")+COUNTIF(H142,"=0")+COUNTIF(I142,"=0")+COUNTIF(K142,"=0")+COUNTIF(G184, "=0")+COUNTIF(H184,"=0")+COUNTIF(I184,"=0")+COUNTIF(K184,"=0")+COUNTIF(G226, "=0")+COUNTIF(H226,"=0")+COUNTIF(I226,"=0")+COUNTIF(K226,"=0")+COUNTIF(G268, "=0")+COUNTIF(H268,"=0")+COUNTIF(I268, "=0")+COUNTIF(K268,"=0")+COUNTIF(G310, "=0")+COUNTIF(H310,"=0")+COUNTIF(I310,"=0")+COUNTIF(K310,"=0")+COUNTIF(G352, "=0")+COUNTIF(H352,"=0")+COUNTIF(I352,"=0")+COUNTIF(K352,"=0")+COUNTIF(G394, "=0")+COUNTIF(H394,"=0")+COUNTIF(I394, "=0")+COUNTIF(K394,"=0")+COUNTIF(G436, "=0")+COUNTIF(H436,"=0")+COUNTIF(I436,"=0")+COUNTIF(K436,"=0")+COUNTIF(G492, "=0")+COUNTIF(H492,"=0")+COUNTIF(I492,"=0")+COUNTIF(K492,"=0")+COUNTIF(G534, "=0")+COUNTIF(H534,"=0")+COUNTIF(I534, "=0")+COUNTIF(K534,"=0")+COUNTIF(G576, "=0")+COUNTIF(H576,"=0")+COUNTIF(I576,"=0")+COUNTIF(K576,"=0")+COUNTIF(G618, "=0")+COUNTIF(H618,"=0")+COUNTIF(I618,"=0")+COUNTIF(K618,"=0")+COUNTIF(G660, "=0")+COUNTIF(H660,"=0")+COUNTIF(I660, "=0")+COUNTIF(K660,"=0")+COUNTIF(G702, "=0")+COUNTIF(H702,"=0")+COUNTIF(I702,"=0")+COUNTIF(K702,"=0")</f>
        <v>49</v>
      </c>
      <c r="AB2" s="0" t="n">
        <f aca="false">COUNTIF(G30, "=0")+COUNTIF(H30,"=0")+COUNTIF(I30, "=0")+COUNTIF(K30,"=0")+COUNTIF(G72, "=0")+COUNTIF(H72,"=0")+COUNTIF(I72, "=0")+COUNTIF(K72,"=0")+COUNTIF(G114, "=0")+COUNTIF(H114,"=0")+COUNTIF(I114,"=0")+COUNTIF(K114,"=0")+COUNTIF(G156, "=0")+COUNTIF(H156,"=0")+COUNTIF(I156,"=0")+COUNTIF(K156,"=0")+COUNTIF(G240, "=0")+COUNTIF(H240,"=0")+COUNTIF(I240,"=0")+COUNTIF(K240,"=0")+COUNTIF(G282, "=0")+COUNTIF(H282,"=0")+COUNTIF(I282,"=0")+COUNTIF(K282,"=0")+COUNTIF(G324, "=0")+COUNTIF(H324,"=0")+COUNTIF(I324, "=0")+COUNTIF(K324,"=0")+COUNTIF(G366, "=0")+COUNTIF(H366,"=0")+COUNTIF(I366,"=0")+COUNTIF(K366,"=0")+COUNTIF(G408, "=0")+COUNTIF(H408,"=0")+COUNTIF(I408,"=0")+COUNTIF(K408,"=0")+COUNTIF(G478, "=0")+COUNTIF(H478,"=0")+COUNTIF(I478, "=0")+COUNTIF(K478,"=0")+COUNTIF(G506, "=0")+COUNTIF(H506,"=0")+COUNTIF(I506,"=0")+COUNTIF(K506,"=0")+COUNTIF(G548, "=0")+COUNTIF(H548,"=0")+COUNTIF(I548,"=0")+COUNTIF(K548,"=0")+COUNTIF(G590, "=0")+COUNTIF(H590,"=0")+COUNTIF(I590, "=0")+COUNTIF(K590,"=0")+COUNTIF(G632, "=0")+COUNTIF(H632,"=0")+COUNTIF(I632,"=0")+COUNTIF(K632,"=0")+COUNTIF(G674, "=0")+COUNTIF(H674,"=0")+COUNTIF(I674,"=0")+COUNTIF(K674,"=0")+COUNTIF(G716, "=0")+COUNTIF(H716,"=0")+COUNTIF(I716,"=0")+COUNTIF(K716,"=0")+COUNTIF(G744, "=0")+COUNTIF(H744,"=0")+COUNTIF(I744,"=0")+COUNTIF(K744,"=0")</f>
        <v>56</v>
      </c>
      <c r="AC2" s="0" t="n">
        <f aca="false">COUNTIF(G44, "=0")+COUNTIF(H44,"=0")+COUNTIF(I44, "=0")+COUNTIF(K44,"=0")+COUNTIF(G128, "=0")+COUNTIF(H128,"=0")+COUNTIF(I128, "=0")+COUNTIF(K128,"=0")+COUNTIF(G170, "=0")+COUNTIF(H170,"=0")+COUNTIF(I170,"=0")+COUNTIF(K170,"=0")+COUNTIF(G212, "=0")+COUNTIF(H212,"=0")+COUNTIF(I212,"=0")+COUNTIF(K212,"=0")+COUNTIF(G254, "=0")+COUNTIF(H254,"=0")+COUNTIF(I254,"=0")+COUNTIF(K254,"=0")+COUNTIF(G296, "=0")+COUNTIF(H296,"=0")+COUNTIF(I296,"=0")+COUNTIF(K296,"=0")+COUNTIF(G338, "=0")+COUNTIF(H338,"=0")+COUNTIF(I338, "=0")+COUNTIF(K338,"=0")+COUNTIF(G380, "=0")+COUNTIF(H380,"=0")+COUNTIF(I380,"=0")+COUNTIF(K380,"=0")+COUNTIF(G422, "=0")+COUNTIF(H422,"=0")+COUNTIF(I422,"=0")+COUNTIF(K422,"=0")+COUNTIF(G450, "=0")+COUNTIF(H450,"=0")+COUNTIF(I450, "=0")+COUNTIF(K450,"=0")+COUNTIF(G464, "=0")+COUNTIF(H464,"=0")+COUNTIF(I464,"=0")+COUNTIF(K464,"=0")+COUNTIF(G520, "=0")+COUNTIF(H520,"=0")+COUNTIF(I520,"=0")+COUNTIF(K520,"=0")+COUNTIF(G562, "=0")+COUNTIF(H562,"=0")+COUNTIF(I562, "=0")+COUNTIF(K562,"=0")+COUNTIF(G604, "=0")+COUNTIF(H604,"=0")+COUNTIF(I604,"=0")+COUNTIF(K604,"=0")+COUNTIF(G646, "=0")+COUNTIF(H646,"=0")+COUNTIF(I646,"=0")+COUNTIF(K646,"=0")+COUNTIF(G688, "=0")+COUNTIF(H688,"=0")+COUNTIF(I688, "=0")+COUNTIF(K688,"=0")+COUNTIF(G730, "=0")+COUNTIF(H730,"=0")+COUNTIF(I730,"=0")+COUNTIF(K730,"=0")</f>
        <v>55</v>
      </c>
      <c r="AD2" s="0" t="n">
        <f aca="false">AE2+AF2+AG2</f>
        <v>78</v>
      </c>
      <c r="AE2" s="0" t="n">
        <f aca="false">COUNTIF(F16, "=0")+COUNTIF(J16,"=0")+COUNTIF(F58, "=0")+COUNTIF(J58,"=0")+COUNTIF(F100, "=0")+COUNTIF(J100,"=0")+COUNTIF(F142, "=0")+COUNTIF(J142,"=0")+COUNTIF(F184, "=0")+COUNTIF(J184,"=0")+COUNTIF(F226, "=0")+COUNTIF(J226,"=0")+COUNTIF(F268, "=0")+COUNTIF(J268,"=0")+COUNTIF(F310, "=0")+COUNTIF(J310,"=0")+COUNTIF(F352, "=0")+COUNTIF(J352,"=0")+COUNTIF(F394, "=0")+COUNTIF(J394,"=0")+COUNTIF(F436, "=0")+COUNTIF(J436,"=0")+COUNTIF(F492, "=0")+COUNTIF(J492,"=0")+COUNTIF(F534, "=0")+COUNTIF(J534,"=0")+COUNTIF(F576, "=0")+COUNTIF(J576,"=0")+COUNTIF(F618, "=0")+COUNTIF(J618,"=0")+COUNTIF(F660, "=0")+COUNTIF(J660,"=0")+COUNTIF(F702, "=0")+COUNTIF(J702,"=0")</f>
        <v>28</v>
      </c>
      <c r="AF2" s="0" t="n">
        <f aca="false">COUNTIF(F30, "=0")+COUNTIF(J30,"=0")+COUNTIF(F72, "=0")+COUNTIF(J72,"=0")+COUNTIF(F114, "=0")+COUNTIF(J114,"=0")+COUNTIF(F156, "=0")+COUNTIF(J156,"=0")+COUNTIF(F240, "=0")+COUNTIF(J240,"=0")+COUNTIF(F282, "=0")+COUNTIF(J282,"=0")+COUNTIF(F324, "=0")+COUNTIF(J324,"=0")+COUNTIF(F366, "=0")+COUNTIF(J366,"=0")+COUNTIF(F408, "=0")+COUNTIF(J408,"=0")+COUNTIF(F478, "=0")+COUNTIF(J478,"=0")+COUNTIF(F506, "=0")+COUNTIF(J506,"=0")+COUNTIF(F548, "=0")+COUNTIF(J548,"=0")+COUNTIF(F590, "=0")+COUNTIF(J590,"=0")+COUNTIF(F632, "=0")+COUNTIF(J632,"=0")+COUNTIF(F674, "=0")+COUNTIF(J674,"=0")+COUNTIF(F716, "=0")+COUNTIF(J716,"=0")+COUNTIF(F744, "=0")+COUNTIF(J744,"=0")</f>
        <v>26</v>
      </c>
      <c r="AG2" s="0" t="n">
        <f aca="false">COUNTIF(F44, "=0")+COUNTIF(J44,"=0")+COUNTIF(F128, "=0")+COUNTIF(J128,"=0")+COUNTIF(F170, "=0")+COUNTIF(J170,"=0")+COUNTIF(F212, "=0")+COUNTIF(J212,"=0")+COUNTIF(F254, "=0")+COUNTIF(J254,"=0")+COUNTIF(F296, "=0")+COUNTIF(J296,"=0")+COUNTIF(F338, "=0")+COUNTIF(J338,"=0")+COUNTIF(F380, "=0")+COUNTIF(J380,"=0")+COUNTIF(F422, "=0")+COUNTIF(J422,"=0")+COUNTIF(F450, "=0")+COUNTIF(J450,"=0")+COUNTIF(F464, "=0")+COUNTIF(J464,"=0")+COUNTIF(F520, "=0")+COUNTIF(J520,"=0")+COUNTIF(F562, "=0")+COUNTIF(J562,"=0")+COUNTIF(F604, "=0")+COUNTIF(J604,"=0")+COUNTIF(F646, "=0")+COUNTIF(J646,"=0")+COUNTIF(F688, "=0")+COUNTIF(J688,"=0")+COUNTIF(F730, "=0")+COUNTIF(J730,"=0")</f>
        <v>24</v>
      </c>
      <c r="AH2" s="0" t="n">
        <f aca="false">AI2+AJ2+AK2</f>
        <v>44</v>
      </c>
      <c r="AI2" s="0" t="n">
        <f aca="false">COUNTIF(G16, "=1")+COUNTIF(H16,"=1")+COUNTIF(I16, "=1")+COUNTIF(K16,"=1")+COUNTIF(G58, "=1")+COUNTIF(H58,"=1")+COUNTIF(I58, "=1")+COUNTIF(K58,"=1")+COUNTIF(G100, "=1")+COUNTIF(H100,"=1")+COUNTIF(I100,"=1")+COUNTIF(K100,"=1")+COUNTIF(G142, "=1")+COUNTIF(H142,"=1")+COUNTIF(I142,"=1")+COUNTIF(K142,"=1")+COUNTIF(G184, "=1")+COUNTIF(H184,"=1")+COUNTIF(I184,"=1")+COUNTIF(K184,"=1")+COUNTIF(G226, "=1")+COUNTIF(H226,"=1")+COUNTIF(I226,"=1")+COUNTIF(K226,"=1")+COUNTIF(G268, "=1")+COUNTIF(H268,"=1")+COUNTIF(I268, "=1")+COUNTIF(K268,"=1")+COUNTIF(G310, "=1")+COUNTIF(H310,"=1")+COUNTIF(I310,"=1")+COUNTIF(K310,"=1")+COUNTIF(G352, "=1")+COUNTIF(H352,"=1")+COUNTIF(I352,"=1")+COUNTIF(K352,"=1")+COUNTIF(G394, "=1")+COUNTIF(H394,"=1")+COUNTIF(I394, "=1")+COUNTIF(K394,"=1")+COUNTIF(G436, "=1")+COUNTIF(H436,"=1")+COUNTIF(I436,"=1")+COUNTIF(K436,"=1")+COUNTIF(G492, "=1")+COUNTIF(H492,"=1")+COUNTIF(I492,"=1")+COUNTIF(K492,"=1")+COUNTIF(G534, "=1")+COUNTIF(H534,"=1")+COUNTIF(I534, "=1")+COUNTIF(K534,"=1")+COUNTIF(G576, "=1")+COUNTIF(H576,"=1")+COUNTIF(I576,"=1")+COUNTIF(K576,"=1")+COUNTIF(G618, "=1")+COUNTIF(H618,"=1")+COUNTIF(I618,"=1")+COUNTIF(K618,"=1")+COUNTIF(G660, "=1")+COUNTIF(H660,"=1")+COUNTIF(I660, "=1")+COUNTIF(K660,"=1")+COUNTIF(G702, "=1")+COUNTIF(H702,"=1")+COUNTIF(I702,"=1")+COUNTIF(K702,"=1")</f>
        <v>19</v>
      </c>
      <c r="AJ2" s="0" t="n">
        <f aca="false">COUNTIF(G30, "=1")+COUNTIF(H30,"=1")+COUNTIF(I30, "=1")+COUNTIF(K30,"=1")+COUNTIF(G72, "=1")+COUNTIF(H72,"=1")+COUNTIF(I72, "=1")+COUNTIF(K72,"=1")+COUNTIF(G114, "=1")+COUNTIF(H114,"=1")+COUNTIF(I114,"=1")+COUNTIF(K114,"=1")+COUNTIF(G156, "=1")+COUNTIF(H156,"=1")+COUNTIF(I156,"=1")+COUNTIF(K156,"=1")+COUNTIF(G240, "=1")+COUNTIF(H240,"=1")+COUNTIF(I240,"=1")+COUNTIF(K240,"=1")+COUNTIF(G282, "=1")+COUNTIF(H282,"=1")+COUNTIF(I282,"=1")+COUNTIF(K282,"=1")+COUNTIF(G324, "=1")+COUNTIF(H324,"=1")+COUNTIF(I324, "=1")+COUNTIF(K324,"=1")+COUNTIF(G366, "=1")+COUNTIF(H366,"=1")+COUNTIF(I366,"=1")+COUNTIF(K366,"=1")+COUNTIF(G408, "=1")+COUNTIF(H408,"=1")+COUNTIF(I408,"=1")+COUNTIF(K408,"=1")+COUNTIF(G478, "=1")+COUNTIF(H478,"=1")+COUNTIF(I478, "=1")+COUNTIF(K478,"=1")+COUNTIF(G506, "=1")+COUNTIF(H506,"=1")+COUNTIF(I506,"=1")+COUNTIF(K506,"=1")+COUNTIF(G548, "=1")+COUNTIF(H548,"=1")+COUNTIF(I548,"=1")+COUNTIF(K548,"=1")+COUNTIF(G590, "=1")+COUNTIF(H590,"=1")+COUNTIF(I590, "=1")+COUNTIF(K590,"=1")+COUNTIF(G632, "=1")+COUNTIF(H632,"=1")+COUNTIF(I632,"=1")+COUNTIF(K632,"=1")+COUNTIF(G674, "=1")+COUNTIF(H674,"=1")+COUNTIF(I674,"=1")+COUNTIF(K674,"=1")+COUNTIF(G716, "=1")+COUNTIF(H716,"=1")+COUNTIF(I716,"=1")+COUNTIF(K716,"=1")+COUNTIF(G744, "=1")+COUNTIF(H744,"=1")+COUNTIF(I744,"=1")+COUNTIF(K744,"=1")</f>
        <v>12</v>
      </c>
      <c r="AK2" s="0" t="n">
        <f aca="false">COUNTIF(G44, "=1")+COUNTIF(H44,"=1")+COUNTIF(I44, "=1")+COUNTIF(K44,"=1")+COUNTIF(G128, "=1")+COUNTIF(H128,"=1")+COUNTIF(I128, "=1")+COUNTIF(K128,"=1")+COUNTIF(G170, "=1")+COUNTIF(H170,"=1")+COUNTIF(I170,"=1")+COUNTIF(K170,"=1")+COUNTIF(G212, "=1")+COUNTIF(H212,"=1")+COUNTIF(I212,"=1")+COUNTIF(K212,"=1")+COUNTIF(G254, "=1")+COUNTIF(H254,"=1")+COUNTIF(I254,"=1")+COUNTIF(K254,"=1")+COUNTIF(G296, "=1")+COUNTIF(H296,"=1")+COUNTIF(I296,"=1")+COUNTIF(K296,"=1")+COUNTIF(G338, "=1")+COUNTIF(H338,"=1")+COUNTIF(I338, "=1")+COUNTIF(K338,"=1")+COUNTIF(G380, "=1")+COUNTIF(H380,"=1")+COUNTIF(I380,"=1")+COUNTIF(K380,"=1")+COUNTIF(G422, "=1")+COUNTIF(H422,"=1")+COUNTIF(I422,"=1")+COUNTIF(K422,"=1")+COUNTIF(G450, "=1")+COUNTIF(H450,"=1")+COUNTIF(I450, "=1")+COUNTIF(K450,"=1")+COUNTIF(G464, "=1")+COUNTIF(H464,"=1")+COUNTIF(I464,"=1")+COUNTIF(K464,"=1")+COUNTIF(G520, "=1")+COUNTIF(H520,"=1")+COUNTIF(I520,"=1")+COUNTIF(K520,"=1")+COUNTIF(G562, "=1")+COUNTIF(H562,"=1")+COUNTIF(I562, "=1")+COUNTIF(K562,"=1")+COUNTIF(G604, "=1")+COUNTIF(H604,"=1")+COUNTIF(I604,"=1")+COUNTIF(K604,"=1")+COUNTIF(G646, "=1")+COUNTIF(H646,"=1")+COUNTIF(I646,"=1")+COUNTIF(K646,"=1")+COUNTIF(G688, "=1")+COUNTIF(H688,"=1")+COUNTIF(I688, "=1")+COUNTIF(K688,"=1")+COUNTIF(G730, "=1")+COUNTIF(H730,"=1")+COUNTIF(I730,"=1")+COUNTIF(K730,"=1")</f>
        <v>13</v>
      </c>
      <c r="AL2" s="0" t="n">
        <f aca="false">AM2+AN2+AO2</f>
        <v>210966</v>
      </c>
      <c r="AM2" s="0" t="n">
        <f aca="false">Q16+Q58+Q100+Q142+Q184+Q226+Q268+Q310+Q352+Q394+Q436+Q492+Q534+Q576+Q618+Q660+Q702</f>
        <v>51337</v>
      </c>
      <c r="AN2" s="0" t="n">
        <f aca="false">Q30+Q72+Q114+Q156+Q240+Q282+Q324+Q366+Q408+Q478+Q506+Q548+Q590+Q632+Q674+Q716+Q744</f>
        <v>82659</v>
      </c>
      <c r="AO2" s="0" t="n">
        <f aca="false">Q44+Q128+Q170+Q212+Q254+Q296+Q338+Q380+Q422+Q450+Q464+Q520+Q562+Q604+Q646+Q688+Q730</f>
        <v>76970</v>
      </c>
      <c r="AQ2" s="0" t="s">
        <v>33</v>
      </c>
    </row>
    <row r="3" customFormat="false" ht="15" hidden="false" customHeight="false" outlineLevel="0" collapsed="false">
      <c r="A3" s="1" t="s">
        <v>31</v>
      </c>
      <c r="B3" s="0" t="s">
        <v>32</v>
      </c>
      <c r="C3" s="0" t="n">
        <v>2</v>
      </c>
      <c r="D3" s="0" t="n">
        <v>45</v>
      </c>
      <c r="E3" s="0" t="n">
        <v>45</v>
      </c>
      <c r="F3" s="0" t="n">
        <v>0</v>
      </c>
      <c r="G3" s="0" t="n">
        <v>0</v>
      </c>
      <c r="H3" s="0" t="n">
        <v>0</v>
      </c>
      <c r="I3" s="0" t="n">
        <v>1</v>
      </c>
      <c r="J3" s="3" t="n">
        <v>1</v>
      </c>
      <c r="K3" s="4" t="n">
        <v>0</v>
      </c>
      <c r="R3" s="0" t="n">
        <f aca="false">L17+L59+L101+L143+L185+L227+L269+L311+L353+L395+L437+L493+L535+L577+L619+L661+L703+L31+L73+L115+L157+L241+L283+L325+L367+L409+L479+L507+L549+L591+L633+L675+L717+L745+L45+L129+L171+L213+L255+L297+L339+L381+L423+L451+L465+L521+L563+L605+L647+L689+L731</f>
        <v>192</v>
      </c>
      <c r="S3" s="0" t="n">
        <f aca="false">N17+N59+N101+N143+N185+N227+N269+N311+N353+N395+N437+N493+N535+N577+N619+N661+N703+N31+N73+N115+N157+N241+N283+N325+N367+N409+N479+N507+N549+N591+N633+N675+N717+N745+N45+N129+N171+N213+N255+N297+N339+N381+N423+N451+N465+N521+N563+N605+N647+N689+N731</f>
        <v>40</v>
      </c>
      <c r="T3" s="0" t="n">
        <f aca="false">O17+O59+O101+O143+O185+O227+O269+O311+O353+O395+O437+O493+O535+O577+O619+O661+O703+O31+O73+O115+O157+O241+O283+O325+O367+O409+O479+O507+O549+O591+O633+O675+O717+O745+O45+O129+O171+O213+O255+O297+O339+O381+O423+O451+O465+O521+O563+O605+O647+O689+O731</f>
        <v>10</v>
      </c>
      <c r="U3" s="0" t="n">
        <f aca="false">R3-S3-T3</f>
        <v>142</v>
      </c>
      <c r="V3" s="0" t="n">
        <f aca="false">W3+X3+Y3</f>
        <v>28</v>
      </c>
      <c r="W3" s="0" t="n">
        <f aca="false">COUNTIF(I17, "=1")+COUNTIF(J17,"=1")+COUNTIF(I59, "=1")+COUNTIF(J59,"=1")+COUNTIF(I101, "=1")+COUNTIF(J101,"=1")+COUNTIF(I143, "=1")+COUNTIF(J143,"=1")+COUNTIF(I185, "=1")+COUNTIF(J185,"=1")+COUNTIF(I227, "=1")+COUNTIF(J227,"=1")+COUNTIF(I269, "=1")+COUNTIF(J269,"=1")+COUNTIF(I311, "=1")+COUNTIF(J311,"=1")+COUNTIF(I353, "=1")+COUNTIF(J353,"=1")+COUNTIF(I395, "=1")+COUNTIF(J395,"=1")+COUNTIF(I437, "=1")+COUNTIF(J437,"=1")+COUNTIF(I493, "=1")+COUNTIF(J493,"=1")+COUNTIF(I535, "=1")+COUNTIF(J535,"=1")+COUNTIF(I577, "=1")+COUNTIF(J577,"=1")+COUNTIF(I619, "=1")+COUNTIF(J619,"=1")+COUNTIF(I661, "=1")+COUNTIF(J661,"=1")+COUNTIF(I703, "=1")+COUNTIF(J703,"=1")</f>
        <v>11</v>
      </c>
      <c r="X3" s="0" t="n">
        <f aca="false">COUNTIF(I31, "=1")+COUNTIF(J31,"=1")+COUNTIF(I73, "=1")+COUNTIF(J73,"=1")+COUNTIF(I115, "=1")+COUNTIF(J115,"=1")+COUNTIF(I157, "=1")+COUNTIF(J157,"=1")+COUNTIF(I241, "=1")+COUNTIF(J241,"=1")+COUNTIF(I283, "=1")+COUNTIF(J283,"=1")+COUNTIF(I325, "=1")+COUNTIF(J325,"=1")+COUNTIF(I367, "=1")+COUNTIF(J367,"=1")+COUNTIF(I409, "=1")+COUNTIF(J409,"=1")+COUNTIF(I479, "=1")+COUNTIF(J479,"=1")+COUNTIF(I507, "=1")+COUNTIF(J507,"=1")+COUNTIF(I549, "=1")+COUNTIF(J549,"=1")+COUNTIF(I591, "=1")+COUNTIF(J591,"=1")+COUNTIF(I633, "=1")+COUNTIF(J633,"=1")+COUNTIF(I675, "=1")+COUNTIF(J675,"=1")+COUNTIF(I717, "=1")+COUNTIF(J717,"=1")+COUNTIF(I745, "=1")+COUNTIF(J745,"=1")</f>
        <v>7</v>
      </c>
      <c r="Y3" s="0" t="n">
        <f aca="false">COUNTIF(I45, "=1")+COUNTIF(J45,"=1")+COUNTIF(I129, "=1")+COUNTIF(J129,"=1")+COUNTIF(I171, "=1")+COUNTIF(J171,"=1")+COUNTIF(I213, "=1")+COUNTIF(J213,"=1")+COUNTIF(I255, "=1")+COUNTIF(J255,"=1")+COUNTIF(I297, "=1")+COUNTIF(J297,"=1")+COUNTIF(I339, "=1")+COUNTIF(J339,"=1")+COUNTIF(I381, "=1")+COUNTIF(J381,"=1")+COUNTIF(I423, "=1")+COUNTIF(J423,"=1")+COUNTIF(I451, "=1")+COUNTIF(J451,"=1")+COUNTIF(I465, "=1")+COUNTIF(J465,"=1")+COUNTIF(I521, "=1")+COUNTIF(J521,"=1")+COUNTIF(I563, "=1")+COUNTIF(J563,"=1")+COUNTIF(I605, "=1")+COUNTIF(J605,"=1")+COUNTIF(I647, "=1")+COUNTIF(J647,"=1")+COUNTIF(I689, "=1")+COUNTIF(J689,"=1")+COUNTIF(I731, "=1")+COUNTIF(J731,"=1")</f>
        <v>10</v>
      </c>
      <c r="Z3" s="0" t="n">
        <f aca="false">R3-V3</f>
        <v>164</v>
      </c>
      <c r="AA3" s="0" t="n">
        <f aca="false">COUNTIF(G17, "=0")+COUNTIF(H17,"=0")+COUNTIF(F17, "=0")+COUNTIF(K17, "=0")+COUNTIF(G59, "=0")+COUNTIF(H59,"=0")+COUNTIF(F59, "=0")+COUNTIF(K59,"=0")+COUNTIF(G101, "=0")+COUNTIF(H101,"=0")+COUNTIF(F101,"=0")+COUNTIF(K101,"=0")+COUNTIF(G143, "=0")+COUNTIF(H143,"=0")+COUNTIF(F143,"=0")+COUNTIF(K143,"=0")+COUNTIF(G185, "=0")+COUNTIF(H185,"=0")+COUNTIF(F185,"=0")+COUNTIF(K185,"=0")+COUNTIF(G227, "=0")+COUNTIF(H227,"=0")+COUNTIF(F227,"=0")+COUNTIF(K227,"=0")+COUNTIF(G269, "=0")+COUNTIF(H269,"=0")+COUNTIF(F269, "=0")+COUNTIF(K269,"=0")+COUNTIF(G311, "=0")+COUNTIF(H311,"=0")+COUNTIF(F311,"=0")+COUNTIF(K311,"=0")+COUNTIF(G353, "=0")+COUNTIF(H353,"=0")+COUNTIF(F353,"=0")+COUNTIF(K353,"=0")+COUNTIF(G395, "=0")+COUNTIF(H395,"=0")+COUNTIF(F395, "=0")+COUNTIF(K395,"=0")+COUNTIF(G437, "=0")+COUNTIF(H437,"=0")+COUNTIF(F437,"=0")+COUNTIF(K437,"=0")+COUNTIF(G493, "=0")+COUNTIF(H493,"=0")+COUNTIF(F493,"=0")+COUNTIF(K493,"=0")+COUNTIF(G535, "=0")+COUNTIF(H535,"=0")+COUNTIF(F535, "=0")+COUNTIF(K535,"=0")+COUNTIF(G577, "=0")+COUNTIF(H577,"=0")+COUNTIF(F577,"=0")+COUNTIF(K577,"=0")+COUNTIF(G619, "=0")+COUNTIF(H619,"=0")+COUNTIF(F619,"=0")+COUNTIF(K619,"=0")+COUNTIF(G661, "=0")+COUNTIF(H661,"=0")+COUNTIF(F661, "=0")+COUNTIF(K661,"=0")+COUNTIF(G703, "=0")+COUNTIF(H703,"=0")+COUNTIF(F703,"=0")+COUNTIF(K703,"=0")</f>
        <v>60</v>
      </c>
      <c r="AB3" s="0" t="n">
        <f aca="false">COUNTIF(G31, "=0")+COUNTIF(H31,"=0")+COUNTIF(F31, "=0")+COUNTIF(K31,"=0")+COUNTIF(G73, "=0")+COUNTIF(H73,"=0")+COUNTIF(F73, "=0")+COUNTIF(K73,"=0")+COUNTIF(G115, "=0")+COUNTIF(H115,"=0")+COUNTIF(F115,"=0")+COUNTIF(K115,"=0")+COUNTIF(G157, "=0")+COUNTIF(H157,"=0")+COUNTIF(F157,"=0")+COUNTIF(K157,"=0")+COUNTIF(G241, "=0")+COUNTIF(H241,"=0")+COUNTIF(F241,"=0")+COUNTIF(K241,"=0")+COUNTIF(G283, "=0")+COUNTIF(H283,"=0")+COUNTIF(F283,"=0")+COUNTIF(K283,"=0")+COUNTIF(G325, "=0")+COUNTIF(H325,"=0")+COUNTIF(F325, "=0")+COUNTIF(K325,"=0")+COUNTIF(G367, "=0")+COUNTIF(H367,"=0")+COUNTIF(F367,"=0")+COUNTIF(K367,"=0")+COUNTIF(G409, "=0")+COUNTIF(H409,"=0")+COUNTIF(F409,"=0")+COUNTIF(K409,"=0")+COUNTIF(G479, "=0")+COUNTIF(H479,"=0")+COUNTIF(F479, "=0")+COUNTIF(K479,"=0")+COUNTIF(G507, "=0")+COUNTIF(H507,"=0")+COUNTIF(F507,"=0")+COUNTIF(K507,"=0")+COUNTIF(G549, "=0")+COUNTIF(H549,"=0")+COUNTIF(F549,"=0")+COUNTIF(K549,"=0")+COUNTIF(G591, "=0")+COUNTIF(H591,"=0")+COUNTIF(F591, "=0")+COUNTIF(K591,"=0")+COUNTIF(G633, "=0")+COUNTIF(H633,"=0")+COUNTIF(F633,"=0")+COUNTIF(K633,"=0")+COUNTIF(G675, "=0")+COUNTIF(H675,"=0")+COUNTIF(F675,"=0")+COUNTIF(K675,"=0")+COUNTIF(G717, "=0")+COUNTIF(H717,"=0")+COUNTIF(F717,"=0")+COUNTIF(K717,"=0")+COUNTIF(G745, "=0")+COUNTIF(H745,"=0")+COUNTIF(F745,"=0")+COUNTIF(K745,"=0")</f>
        <v>55</v>
      </c>
      <c r="AC3" s="0" t="n">
        <f aca="false">COUNTIF(G45, "=0")+COUNTIF(H45,"=0")+COUNTIF(F45, "=0")+COUNTIF(K45,"=0")+COUNTIF(G129, "=0")+COUNTIF(H129,"=0")+COUNTIF(F129, "=0")+COUNTIF(K129,"=0")+COUNTIF(G171, "=0")+COUNTIF(H171,"=0")+COUNTIF(F171,"=0")+COUNTIF(K171,"=0")+COUNTIF(G213, "=0")+COUNTIF(H213,"=0")+COUNTIF(F213,"=0")+COUNTIF(K213,"=0")+COUNTIF(G255, "=0")+COUNTIF(H255,"=0")+COUNTIF(F255,"=0")+COUNTIF(K255,"=0")+COUNTIF(G297, "=0")+COUNTIF(H297,"=0")+COUNTIF(F297,"=0")+COUNTIF(K297,"=0")+COUNTIF(G339, "=0")+COUNTIF(H339,"=0")+COUNTIF(F339, "=0")+COUNTIF(K339,"=0")+COUNTIF(G381, "=0")+COUNTIF(H381,"=0")+COUNTIF(F381,"=0")+COUNTIF(K381,"=0")+COUNTIF(G423, "=0")+COUNTIF(H423,"=0")+COUNTIF(F423,"=0")+COUNTIF(K423,"=0")+COUNTIF(G451, "=0")+COUNTIF(H451,"=0")+COUNTIF(F451, "=0")+COUNTIF(K451,"=0")+COUNTIF(G465, "=0")+COUNTIF(H465,"=0")+COUNTIF(F465,"=0")+COUNTIF(K465,"=0")+COUNTIF(G521, "=0")+COUNTIF(H521,"=0")+COUNTIF(F521,"=0")+COUNTIF(K521,"=0")+COUNTIF(G563, "=0")+COUNTIF(H563,"=0")+COUNTIF(F563, "=0")+COUNTIF(K563,"=0")+COUNTIF(G605, "=0")+COUNTIF(H605,"=0")+COUNTIF(F605,"=0")+COUNTIF(K605,"=0")+COUNTIF(G647, "=0")+COUNTIF(H647,"=0")+COUNTIF(F647,"=0")+COUNTIF(K647,"=0")+COUNTIF(G689, "=0")+COUNTIF(H689,"=0")+COUNTIF(F689, "=0")+COUNTIF(K689,"=0")+COUNTIF(G731, "=0")+COUNTIF(H731,"=0")+COUNTIF(F731,"=0")+COUNTIF(K731,"=0")</f>
        <v>49</v>
      </c>
      <c r="AD3" s="0" t="n">
        <f aca="false">AE3+AF3+AG3</f>
        <v>74</v>
      </c>
      <c r="AE3" s="0" t="n">
        <f aca="false">COUNTIF(I17, "=0")+COUNTIF(J17,"=0")+COUNTIF(I59, "=0")+COUNTIF(J59,"=0")+COUNTIF(I101, "=0")+COUNTIF(J101,"=0")+COUNTIF(I143, "=0")+COUNTIF(J143,"=0")+COUNTIF(I185, "=0")+COUNTIF(J185,"=0")+COUNTIF(I227, "=0")+COUNTIF(J227,"=0")+COUNTIF(I269, "=0")+COUNTIF(J269,"=0")+COUNTIF(I311, "=0")+COUNTIF(J311,"=0")+COUNTIF(I353, "=0")+COUNTIF(J353,"=0")+COUNTIF(I395, "=0")+COUNTIF(J395,"=0")+COUNTIF(I437, "=0")+COUNTIF(J437,"=0")+COUNTIF(I493, "=0")+COUNTIF(J493,"=0")+COUNTIF(I535, "=0")+COUNTIF(J535,"=0")+COUNTIF(I577, "=0")+COUNTIF(J577,"=0")+COUNTIF(I619, "=0")+COUNTIF(J619,"=0")+COUNTIF(I661, "=0")+COUNTIF(J661,"=0")+COUNTIF(I703, "=0")+COUNTIF(J703,"=0")</f>
        <v>23</v>
      </c>
      <c r="AF3" s="0" t="n">
        <f aca="false">COUNTIF(I31, "=0")+COUNTIF(J31,"=0")+COUNTIF(I73, "=0")+COUNTIF(J73,"=0")+COUNTIF(I115, "=0")+COUNTIF(J115,"=0")+COUNTIF(I157, "=0")+COUNTIF(J157,"=0")+COUNTIF(I241, "=0")+COUNTIF(J241,"=0")+COUNTIF(I283, "=0")+COUNTIF(J283,"=0")+COUNTIF(I325, "=0")+COUNTIF(J325,"=0")+COUNTIF(I367, "=0")+COUNTIF(J367,"=0")+COUNTIF(I409, "=0")+COUNTIF(J409,"=0")+COUNTIF(I479, "=0")+COUNTIF(J479,"=0")+COUNTIF(I507, "=0")+COUNTIF(J507,"=0")+COUNTIF(I549, "=0")+COUNTIF(J549,"=0")+COUNTIF(I591, "=0")+COUNTIF(J591,"=0")+COUNTIF(I633, "=0")+COUNTIF(J633,"=0")+COUNTIF(I675, "=0")+COUNTIF(J675,"=0")+COUNTIF(I717, "=0")+COUNTIF(J717,"=0")+COUNTIF(I745, "=0")+COUNTIF(J745,"=0")</f>
        <v>27</v>
      </c>
      <c r="AG3" s="0" t="n">
        <f aca="false">COUNTIF(I45, "=0")+COUNTIF(J45,"=0")+COUNTIF(I129, "=0")+COUNTIF(J129,"=0")+COUNTIF(I171, "=0")+COUNTIF(J171,"=0")+COUNTIF(I213, "=0")+COUNTIF(J213,"=0")+COUNTIF(I255, "=0")+COUNTIF(J255,"=0")+COUNTIF(I297, "=0")+COUNTIF(J297,"=0")+COUNTIF(I339, "=0")+COUNTIF(J339,"=0")+COUNTIF(I381, "=0")+COUNTIF(J381,"=0")+COUNTIF(I423, "=0")+COUNTIF(J423,"=0")+COUNTIF(I451, "=0")+COUNTIF(J451,"=0")+COUNTIF(I465, "=0")+COUNTIF(J465,"=0")+COUNTIF(I521, "=0")+COUNTIF(J521,"=0")+COUNTIF(I563, "=0")+COUNTIF(J563,"=0")+COUNTIF(I605, "=0")+COUNTIF(J605,"=0")+COUNTIF(I647, "=0")+COUNTIF(J647,"=0")+COUNTIF(I689, "=0")+COUNTIF(J689,"=0")+COUNTIF(I731, "=0")+COUNTIF(J731,"=0")</f>
        <v>24</v>
      </c>
      <c r="AH3" s="0" t="n">
        <f aca="false">AI3+AJ3+AK3</f>
        <v>40</v>
      </c>
      <c r="AI3" s="0" t="n">
        <f aca="false">COUNTIF(G17, "=1")+COUNTIF(H17,"=1")+COUNTIF(F17, "=1")+COUNTIF(K17, "=1")+COUNTIF(G59, "=1")+COUNTIF(H59,"=1")+COUNTIF(F59, "=1")+COUNTIF(K59,"=1")+COUNTIF(G101, "=1")+COUNTIF(H101,"=1")+COUNTIF(F101,"=1")+COUNTIF(K101,"=1")+COUNTIF(G143, "=1")+COUNTIF(H143,"=1")+COUNTIF(F143,"=1")+COUNTIF(K143,"=1")+COUNTIF(G185, "=1")+COUNTIF(H185,"=1")+COUNTIF(F185,"=1")+COUNTIF(K185,"=1")+COUNTIF(G227, "=1")+COUNTIF(H227,"=1")+COUNTIF(F227,"=1")+COUNTIF(K227,"=1")+COUNTIF(G269, "=1")+COUNTIF(H269,"=1")+COUNTIF(F269, "=1")+COUNTIF(K269,"=1")+COUNTIF(G311, "=1")+COUNTIF(H311,"=1")+COUNTIF(F311,"=1")+COUNTIF(K311,"=1")+COUNTIF(G353, "=1")+COUNTIF(H353,"=1")+COUNTIF(F353,"=1")+COUNTIF(K353,"=1")+COUNTIF(G395, "=1")+COUNTIF(H395,"=1")+COUNTIF(F395, "=1")+COUNTIF(K395,"=1")+COUNTIF(G437, "=1")+COUNTIF(H437,"=1")+COUNTIF(F437,"=1")+COUNTIF(K437,"=1")+COUNTIF(G493, "=1")+COUNTIF(H493,"=1")+COUNTIF(F493,"=1")+COUNTIF(K493,"=1")+COUNTIF(G535, "=1")+COUNTIF(H535,"=1")+COUNTIF(F535, "=1")+COUNTIF(K535,"=1")+COUNTIF(G577, "=1")+COUNTIF(H577,"=1")+COUNTIF(F577,"=1")+COUNTIF(K577,"=1")+COUNTIF(G619, "=1")+COUNTIF(H619,"=1")+COUNTIF(F619,"=1")+COUNTIF(K619,"=1")+COUNTIF(G661, "=1")+COUNTIF(H661,"=1")+COUNTIF(F661, "=1")+COUNTIF(K661,"=1")+COUNTIF(G703, "=1")+COUNTIF(H703,"=1")+COUNTIF(F703,"=1")+COUNTIF(K703,"=1")</f>
        <v>8</v>
      </c>
      <c r="AJ3" s="0" t="n">
        <f aca="false">COUNTIF(G31, "=1")+COUNTIF(H31,"=1")+COUNTIF(F31, "=1")+COUNTIF(K31,"=1")+COUNTIF(G73, "=1")+COUNTIF(H73,"=1")+COUNTIF(F73, "=1")+COUNTIF(K73,"=1")+COUNTIF(G115, "=1")+COUNTIF(H115,"=1")+COUNTIF(F115,"=1")+COUNTIF(K115,"=1")+COUNTIF(G157, "=1")+COUNTIF(H157,"=1")+COUNTIF(F157,"=1")+COUNTIF(K157,"=1")+COUNTIF(G241, "=1")+COUNTIF(H241,"=1")+COUNTIF(F241,"=1")+COUNTIF(K241,"=1")+COUNTIF(G283, "=1")+COUNTIF(H283,"=1")+COUNTIF(F283,"=1")+COUNTIF(K283,"=1")+COUNTIF(G325, "=1")+COUNTIF(H325,"=1")+COUNTIF(F325, "=1")+COUNTIF(K325,"=1")+COUNTIF(G367, "=1")+COUNTIF(H367,"=1")+COUNTIF(F367,"=1")+COUNTIF(K367,"=1")+COUNTIF(G409, "=1")+COUNTIF(H409,"=1")+COUNTIF(F409,"=1")+COUNTIF(K409,"=1")+COUNTIF(G479, "=1")+COUNTIF(H479,"=1")+COUNTIF(F479, "=1")+COUNTIF(K479,"=1")+COUNTIF(G507, "=1")+COUNTIF(H507,"=1")+COUNTIF(F507,"=1")+COUNTIF(K507,"=1")+COUNTIF(G549, "=1")+COUNTIF(H549,"=1")+COUNTIF(F549,"=1")+COUNTIF(K549,"=1")+COUNTIF(G591, "=1")+COUNTIF(H591,"=1")+COUNTIF(F591, "=1")+COUNTIF(K591,"=1")+COUNTIF(G633, "=1")+COUNTIF(H633,"=1")+COUNTIF(F633,"=1")+COUNTIF(K633,"=1")+COUNTIF(G675, "=1")+COUNTIF(H675,"=1")+COUNTIF(F675,"=1")+COUNTIF(K675,"=1")+COUNTIF(G717, "=1")+COUNTIF(H717,"=1")+COUNTIF(F717,"=1")+COUNTIF(K717,"=1")+COUNTIF(G745, "=1")+COUNTIF(H745,"=1")+COUNTIF(F745,"=1")+COUNTIF(K745,"=1")</f>
        <v>13</v>
      </c>
      <c r="AK3" s="0" t="n">
        <f aca="false">COUNTIF(G45, "=1")+COUNTIF(H45,"=1")+COUNTIF(F45, "=1")+COUNTIF(K45,"=1")+COUNTIF(G129, "=1")+COUNTIF(H129,"=1")+COUNTIF(F129, "=1")+COUNTIF(K129,"=1")+COUNTIF(G171, "=1")+COUNTIF(H171,"=1")+COUNTIF(F171,"=1")+COUNTIF(K171,"=1")+COUNTIF(G213, "=1")+COUNTIF(H213,"=1")+COUNTIF(F213,"=1")+COUNTIF(K213,"=1")+COUNTIF(G255, "=1")+COUNTIF(H255,"=1")+COUNTIF(F255,"=1")+COUNTIF(K255,"=1")+COUNTIF(G297, "=1")+COUNTIF(H297,"=1")+COUNTIF(F297,"=1")+COUNTIF(K297,"=1")+COUNTIF(G339, "=1")+COUNTIF(H339,"=1")+COUNTIF(F339, "=1")+COUNTIF(K339,"=1")+COUNTIF(G381, "=1")+COUNTIF(H381,"=1")+COUNTIF(F381,"=1")+COUNTIF(K381,"=1")+COUNTIF(G423, "=1")+COUNTIF(H423,"=1")+COUNTIF(F423,"=1")+COUNTIF(K423,"=1")+COUNTIF(G451, "=1")+COUNTIF(H451,"=1")+COUNTIF(F451, "=1")+COUNTIF(K451,"=1")+COUNTIF(G465, "=1")+COUNTIF(H465,"=1")+COUNTIF(F465,"=1")+COUNTIF(K465,"=1")+COUNTIF(G521, "=1")+COUNTIF(H521,"=1")+COUNTIF(F521,"=1")+COUNTIF(K521,"=1")+COUNTIF(G563, "=1")+COUNTIF(H563,"=1")+COUNTIF(F563, "=1")+COUNTIF(K563,"=1")+COUNTIF(G605, "=1")+COUNTIF(H605,"=1")+COUNTIF(F605,"=1")+COUNTIF(K605,"=1")+COUNTIF(G647, "=1")+COUNTIF(H647,"=1")+COUNTIF(F647,"=1")+COUNTIF(K647,"=1")+COUNTIF(G689, "=1")+COUNTIF(H689,"=1")+COUNTIF(F689, "=1")+COUNTIF(K689,"=1")+COUNTIF(G731, "=1")+COUNTIF(H731,"=1")+COUNTIF(F731,"=1")+COUNTIF(K731,"=1")</f>
        <v>19</v>
      </c>
      <c r="AL3" s="0" t="n">
        <f aca="false">AM3+AN3+AO3</f>
        <v>202758</v>
      </c>
      <c r="AM3" s="0" t="n">
        <f aca="false">Q17+Q59+Q101+Q143+Q185+Q227+Q269+Q311+Q353+Q395+Q437+Q493+Q535+Q577+Q619+Q661+Q703</f>
        <v>49090</v>
      </c>
      <c r="AN3" s="0" t="n">
        <f aca="false">Q31+Q73+Q115+Q157+Q241+Q283+Q325+Q367+Q409+Q479+Q507+Q549+Q591+Q633+Q675+Q717+Q745</f>
        <v>74926</v>
      </c>
      <c r="AO3" s="0" t="n">
        <f aca="false">Q45+Q129+Q171+Q213+Q255+Q297+Q339+Q381+Q423+Q451+Q465+Q521+Q563+Q605+Q647+Q689+Q731</f>
        <v>78742</v>
      </c>
      <c r="AQ3" s="0" t="s">
        <v>34</v>
      </c>
    </row>
    <row r="4" customFormat="false" ht="15" hidden="false" customHeight="false" outlineLevel="0" collapsed="false">
      <c r="A4" s="1" t="s">
        <v>31</v>
      </c>
      <c r="B4" s="0" t="s">
        <v>32</v>
      </c>
      <c r="C4" s="0" t="n">
        <v>3</v>
      </c>
      <c r="D4" s="0" t="n">
        <v>6</v>
      </c>
      <c r="E4" s="0" t="n">
        <v>6</v>
      </c>
      <c r="F4" s="0" t="n">
        <v>0</v>
      </c>
      <c r="G4" s="0" t="n">
        <v>0</v>
      </c>
      <c r="H4" s="0" t="n">
        <v>0</v>
      </c>
      <c r="I4" s="0" t="n">
        <v>0</v>
      </c>
      <c r="J4" s="3" t="n">
        <v>0</v>
      </c>
      <c r="K4" s="4" t="n">
        <v>1</v>
      </c>
      <c r="R4" s="0" t="n">
        <f aca="false">L18+L60+L102+L144+L186+L228+L270+L312+L354+L396+L438+L494+L536+L578+L620+L662+L704+L32+L74+L116+L158+L242+L284+L326+L368+L410+L480+L508+L550+L592+L634+L676+L718+L746+L46+L130+L172+L214+L256+L298+L340+L382+L424+L452+L466+L522+L564+L606+L648+L690+L732</f>
        <v>229</v>
      </c>
      <c r="S4" s="0" t="n">
        <f aca="false">N18+N60+N102+N144+N186+N228+N270+N312+N354+N396+N438+N494+N536+N578+N620+N662+N704+N32+N74+N116+N158+N242+N284+N326+N368+N410+N480+N508+N550+N592+N634+N676+N718+N746+N46+N130+N172+N214+N256+N298+N340+N382+N424+N452+N466+N522+N564+N606+N648+N690+N732</f>
        <v>18</v>
      </c>
      <c r="T4" s="0" t="n">
        <f aca="false">O18+O60+O102+O144+O186+O228+O270+O312+O354+O396+O438+O494+O536+O578+O620+O662+O704+O32+O74+O116+O158+O242+O284+O326+O368+O410+O480+O508+O550+O592+O634+O676+O718+O746+O46+O130+O172+O214+O256+O298+O340+O382+O424+O452+O466+O522+O564+O606+O648+O690+O732</f>
        <v>41</v>
      </c>
      <c r="U4" s="0" t="n">
        <f aca="false">R4-S4-T4</f>
        <v>170</v>
      </c>
      <c r="V4" s="0" t="n">
        <f aca="false">W4+X4+Y4</f>
        <v>18</v>
      </c>
      <c r="W4" s="0" t="n">
        <f aca="false">COUNTIF(K18, "=1")+COUNTIF(K60,"=1")+COUNTIF(K102,"=1")+COUNTIF(K144,"=1")+COUNTIF(K186, "=1")+COUNTIF(K228,"=1")+COUNTIF(K270, "=1")+COUNTIF(K312,"=1")+COUNTIF(K354, "=1")+COUNTIF(K396,"=1")+COUNTIF(K438, "=1")+COUNTIF(K494,"=1")+COUNTIF(K536, "=1")+COUNTIF(K578,"=1")+COUNTIF(K620, "=1")+COUNTIF(K662,"=1")+COUNTIF(K704, "=1")</f>
        <v>7</v>
      </c>
      <c r="X4" s="0" t="n">
        <f aca="false">COUNTIF(K32, "=1")+COUNTIF(K74,"=1")+COUNTIF(K116, "=1")+COUNTIF(K158,"=1")+COUNTIF(K242, "=1")+COUNTIF(K284,"=1")+COUNTIF(K326, "=1")+COUNTIF(K368,"=1")+COUNTIF(K410, "=1")+COUNTIF(K480,"=1")+COUNTIF(K508, "=1")+COUNTIF(K550,"=1")+COUNTIF(K592, "=1")+COUNTIF(K634,"=1")+COUNTIF(K676, "=1")+COUNTIF(K718, "=1")+COUNTIF(K746, "=1")</f>
        <v>6</v>
      </c>
      <c r="Y4" s="0" t="n">
        <f aca="false">COUNTIF(K46, "=1")+COUNTIF(K130,"=1")+COUNTIF(K172, "=1")+COUNTIF(K214,"=1")+COUNTIF(K256, "=1")+COUNTIF(K298,"=1")+COUNTIF(K340, "=1")+COUNTIF(K382,"=1")+COUNTIF(K424, "=1")+COUNTIF(K452,"=1")+COUNTIF(K466, "=1")+COUNTIF(K522,"=1")+COUNTIF(K564, "=1")+COUNTIF(K606,"=1")+COUNTIF(K648, "=1")+COUNTIF(K690,"=1")+COUNTIF(K732, "=1")</f>
        <v>5</v>
      </c>
      <c r="Z4" s="0" t="n">
        <f aca="false">R4-V4</f>
        <v>211</v>
      </c>
      <c r="AA4" s="0" t="n">
        <f aca="false">COUNTIF(F18, "=0")+COUNTIF(G18, "=0")+COUNTIF(H18,"=0")+COUNTIF(I18, "=0")+COUNTIF(J18,"=0")+COUNTIF(F60, "=0")+COUNTIF(G60, "=0")+COUNTIF(H60,"=0")+COUNTIF(I60, "=0")+COUNTIF(J60,"=0")+COUNTIF(F102, "=0")+COUNTIF(G102, "=0")+COUNTIF(H102,"=0")+COUNTIF(I102,"=0")+COUNTIF(J102,"=0")+COUNTIF(F144, "=0")+COUNTIF(G144, "=0")+COUNTIF(H144,"=0")+COUNTIF(I144,"=0")+COUNTIF(J144,"=0")+COUNTIF(F186, "=0")+COUNTIF(G186, "=0")+COUNTIF(H186,"=0")+COUNTIF(I186,"=0")+COUNTIF(J186,"=0")+COUNTIF(F228, "=0")+COUNTIF(G228, "=0")+COUNTIF(H228,"=0")+COUNTIF(I228,"=0")+COUNTIF(J228,"=0")+COUNTIF(F270, "=0")+COUNTIF(G270, "=0")+COUNTIF(H270,"=0")+COUNTIF(I270, "=0")+COUNTIF(J270,"=0")+COUNTIF(F312, "=0")+COUNTIF(G312, "=0")+COUNTIF(H312,"=0")+COUNTIF(I312,"=0")+COUNTIF(J312,"=0")+COUNTIF(F354, "=0")+COUNTIF(G354, "=0")+COUNTIF(H354,"=0")+COUNTIF(I354,"=0")+COUNTIF(J354,"=0")+COUNTIF(F396, "=0")+COUNTIF(G396, "=0")+COUNTIF(H396,"=0")+COUNTIF(I396, "=0")+COUNTIF(J396,"=0")+COUNTIF(F438, "=0")+COUNTIF(G438, "=0")+COUNTIF(H438,"=0")+COUNTIF(I438,"=0")+COUNTIF(J438,"=0")+COUNTIF(F494, "=0")+COUNTIF(G494, "=0")+COUNTIF(H494,"=0")+COUNTIF(I494,"=0")+COUNTIF(J494,"=0")+COUNTIF(F536, "=0")+COUNTIF(G536, "=0")+COUNTIF(H536,"=0")+COUNTIF(I536, "=0")+COUNTIF(J536,"=0")+COUNTIF(F578, "=0")+COUNTIF(G578, "=0")+COUNTIF(H578,"=0")+COUNTIF(I578,"=0")+COUNTIF(J578,"=0")+COUNTIF(F620, "=0")+COUNTIF(G620, "=0")+COUNTIF(H620,"=0")+COUNTIF(I620,"=0")+COUNTIF(J620,"=0")+COUNTIF(F662, "=0")+COUNTIF(G662, "=0")+COUNTIF(H662,"=0")+COUNTIF(I662, "=0")+COUNTIF(J662,"=0")+COUNTIF(F704, "=0")+COUNTIF(G704, "=0")+COUNTIF(H704,"=0")+COUNTIF(I704, "=0")+COUNTIF(J704,"=0")</f>
        <v>75</v>
      </c>
      <c r="AB4" s="0" t="n">
        <f aca="false">COUNTIF(F32, "=0")+COUNTIF(G32, "=0")+COUNTIF(H32,"=0")+COUNTIF(I32, "=0")+COUNTIF(J32,"=0")+COUNTIF(F74, "=0")+COUNTIF(G74, "=0")+COUNTIF(H74,"=0")+COUNTIF(I74, "=0")+COUNTIF(J74,"=0")+COUNTIF(F116, "=0")+COUNTIF(G116, "=0")+COUNTIF(H116,"=0")+COUNTIF(I116,"=0")+COUNTIF(J116,"=0")+COUNTIF(F158, "=0")+COUNTIF(G158, "=0")+COUNTIF(H158,"=0")+COUNTIF(I158,"=0")+COUNTIF(J158,"=0")+COUNTIF(F242, "=0")+COUNTIF(G242, "=0")+COUNTIF(H242,"=0")+COUNTIF(I242,"=0")+COUNTIF(J242,"=0")+COUNTIF(F284, "=0")+COUNTIF(G284, "=0")+COUNTIF(H284,"=0")+COUNTIF(I284,"=0")+COUNTIF(J284,"=0")+COUNTIF(F326, "=0")+COUNTIF(G326, "=0")+COUNTIF(H326,"=0")+COUNTIF(I326, "=0")+COUNTIF(J326,"=0")+COUNTIF(F368, "=0")+COUNTIF(G368, "=0")+COUNTIF(H368,"=0")+COUNTIF(I368,"=0")+COUNTIF(J368,"=0")+COUNTIF(F410, "=0")+COUNTIF(G410, "=0")+COUNTIF(H410,"=0")+COUNTIF(I410,"=0")+COUNTIF(J410,"=0")+COUNTIF(F480, "=0")+COUNTIF(G480, "=0")+COUNTIF(H480,"=0")+COUNTIF(I480, "=0")+COUNTIF(J480,"=0")+COUNTIF(F508, "=0")+COUNTIF(G508, "=0")+COUNTIF(H508,"=0")+COUNTIF(I508,"=0")+COUNTIF(J508,"=0")+COUNTIF(F550, "=0")+COUNTIF(G550, "=0")+COUNTIF(H550,"=0")+COUNTIF(I550,"=0")+COUNTIF(J550,"=0")+COUNTIF(F592, "=0")+COUNTIF(G592, "=0")+COUNTIF(H592,"=0")+COUNTIF(I592, "=0")+COUNTIF(J592,"=0")+COUNTIF(F634, "=0")+COUNTIF(G634, "=0")+COUNTIF(H634,"=0")+COUNTIF(I634,"=0")+COUNTIF(J634,"=0")+COUNTIF(F676, "=0")+COUNTIF(G676, "=0")+COUNTIF(H676,"=0")+COUNTIF(I676,"=0")+COUNTIF(J676,"=0")+COUNTIF(F718, "=0")+COUNTIF(G718, "=0")+COUNTIF(H718,"=0")+COUNTIF(I718, "=0")+COUNTIF(J718,"=0")+COUNTIF(F746, "=0")+COUNTIF(G746, "=0")+COUNTIF(H746,"=0")+COUNTIF(I746, "=0")+COUNTIF(J746,"=0")</f>
        <v>67</v>
      </c>
      <c r="AC4" s="0" t="n">
        <f aca="false">COUNTIF(F46, "=0")+COUNTIF(G46, "=0")+COUNTIF(H46,"=0")+COUNTIF(I46, "=0")+COUNTIF(J46,"=0")+COUNTIF(F130, "=0")+COUNTIF(G130, "=0")+COUNTIF(H130,"=0")+COUNTIF(I130, "=0")+COUNTIF(J130,"=0")+COUNTIF(F172, "=0")+COUNTIF(G172, "=0")+COUNTIF(H172,"=0")+COUNTIF(I172,"=0")+COUNTIF(J172,"=0")+COUNTIF(F214, "=0")+COUNTIF(G214, "=0")+COUNTIF(H214,"=0")+COUNTIF(I214,"=0")+COUNTIF(J214,"=0")+COUNTIF(F256, "=0")+COUNTIF(G256, "=0")+COUNTIF(H256,"=0")+COUNTIF(I256,"=0")+COUNTIF(J256,"=0")+COUNTIF(F298, "=0")+COUNTIF(G298, "=0")+COUNTIF(H298,"=0")+COUNTIF(I298,"=0")+COUNTIF(J298,"=0")+COUNTIF(F340, "=0")+COUNTIF(G340, "=0")+COUNTIF(H340,"=0")+COUNTIF(I340, "=0")+COUNTIF(J340,"=0")+COUNTIF(F382, "=0")+COUNTIF(G382, "=0")+COUNTIF(H382,"=0")+COUNTIF(I382,"=0")+COUNTIF(J382,"=0")+COUNTIF(F424, "=0")+COUNTIF(G424, "=0")+COUNTIF(H424,"=0")+COUNTIF(I424,"=0")+COUNTIF(J424,"=0")+COUNTIF(F452, "=0")+COUNTIF(G452, "=0")+COUNTIF(H452,"=0")+COUNTIF(I452, "=0")+COUNTIF(J452,"=0")+COUNTIF(F466, "=0")+COUNTIF(G466, "=0")+COUNTIF(H466,"=0")+COUNTIF(I466,"=0")+COUNTIF(J466,"=0")+COUNTIF(F522, "=0")+COUNTIF(G522, "=0")+COUNTIF(H522,"=0")+COUNTIF(I522,"=0")+COUNTIF(J522,"=0")+COUNTIF(F564, "=0")+COUNTIF(G564, "=0")+COUNTIF(H564,"=0")+COUNTIF(I564, "=0")+COUNTIF(J564,"=0")+COUNTIF(F606, "=0")+COUNTIF(G606, "=0")+COUNTIF(H606,"=0")+COUNTIF(I606,"=0")+COUNTIF(J606,"=0")+COUNTIF(F648, "=0")+COUNTIF(G648, "=0")+COUNTIF(H648,"=0")+COUNTIF(I648,"=0")+COUNTIF(J648,"=0")+COUNTIF(F690, "=0")+COUNTIF(G690, "=0")+COUNTIF(H690,"=0")+COUNTIF(I690, "=0")+COUNTIF(J690,"=0")+COUNTIF(F732, "=0")+COUNTIF(G732, "=0")+COUNTIF(H732,"=0")+COUNTIF(I732, "=0")+COUNTIF(J732,"=0")</f>
        <v>69</v>
      </c>
      <c r="AD4" s="0" t="n">
        <f aca="false">AE4+AF4+AG4</f>
        <v>33</v>
      </c>
      <c r="AE4" s="0" t="n">
        <f aca="false">COUNTIF(K18, "=0")+COUNTIF(K60,"=0")+COUNTIF(K102,"=0")+COUNTIF(K144,"=0")+COUNTIF(K186, "=0")+COUNTIF(K228,"=0")+COUNTIF(K270, "=0")+COUNTIF(K312,"=0")+COUNTIF(K354, "=0")+COUNTIF(K396,"=0")+COUNTIF(K438, "=0")+COUNTIF(K494,"=0")+COUNTIF(K536, "=0")+COUNTIF(K578,"=0")+COUNTIF(K620, "=0")+COUNTIF(K662,"=0")+COUNTIF(K704, "=0")</f>
        <v>10</v>
      </c>
      <c r="AF4" s="0" t="n">
        <f aca="false">COUNTIF(K32, "=0")+COUNTIF(K74,"=0")+COUNTIF(K116, "=0")+COUNTIF(K158,"=0")+COUNTIF(K242, "=0")+COUNTIF(K284,"=0")+COUNTIF(K326, "=0")+COUNTIF(K368,"=0")+COUNTIF(K410, "=0")+COUNTIF(K480,"=0")+COUNTIF(K508, "=0")+COUNTIF(K550,"=0")+COUNTIF(K592, "=0")+COUNTIF(K634,"=0")+COUNTIF(K676, "=0")+COUNTIF(K718, "=0")+COUNTIF(K746, "=0")</f>
        <v>11</v>
      </c>
      <c r="AG4" s="0" t="n">
        <f aca="false">COUNTIF(K46, "=0")+COUNTIF(K130,"=0")+COUNTIF(K172, "=0")+COUNTIF(K214,"=0")+COUNTIF(K256, "=0")+COUNTIF(K298,"=0")+COUNTIF(K340, "=0")+COUNTIF(K382,"=0")+COUNTIF(K424, "=0")+COUNTIF(K452,"=0")+COUNTIF(K466, "=0")+COUNTIF(K522,"=0")+COUNTIF(K564, "=0")+COUNTIF(K606,"=0")+COUNTIF(K648, "=0")+COUNTIF(K690,"=0")+COUNTIF(K732, "=0")</f>
        <v>12</v>
      </c>
      <c r="AH4" s="0" t="n">
        <f aca="false">AI4+AJ4+AK4</f>
        <v>44</v>
      </c>
      <c r="AI4" s="0" t="n">
        <f aca="false">COUNTIF(F18, "=1")+COUNTIF(G18, "=1")+COUNTIF(H18,"=1")+COUNTIF(I18, "=1")+COUNTIF(J18,"=1")+COUNTIF(F60, "=1")+COUNTIF(G60, "=1")+COUNTIF(H60,"=1")+COUNTIF(I60, "=1")+COUNTIF(J60,"=1")+COUNTIF(F102, "=1")+COUNTIF(G102, "=1")+COUNTIF(H102,"=1")+COUNTIF(I102,"=1")+COUNTIF(J102,"=1")+COUNTIF(F144, "=1")+COUNTIF(G144, "=1")+COUNTIF(H144,"=1")+COUNTIF(I144,"=1")+COUNTIF(J144,"=1")+COUNTIF(F186, "=1")+COUNTIF(G186, "=1")+COUNTIF(H186,"=1")+COUNTIF(I186,"=1")+COUNTIF(J186,"=1")+COUNTIF(F228, "=1")+COUNTIF(G228, "=1")+COUNTIF(H228,"=1")+COUNTIF(I228,"=1")+COUNTIF(J228,"=1")+COUNTIF(F270, "=1")+COUNTIF(G270, "=1")+COUNTIF(H270,"=1")+COUNTIF(I270, "=1")+COUNTIF(J270,"=1")+COUNTIF(F312, "=1")+COUNTIF(G312, "=1")+COUNTIF(H312,"=1")+COUNTIF(I312,"=1")+COUNTIF(J312,"=1")+COUNTIF(F354, "=1")+COUNTIF(G354, "=1")+COUNTIF(H354,"=1")+COUNTIF(I354,"=1")+COUNTIF(J354,"=1")+COUNTIF(F396, "=1")+COUNTIF(G396, "=1")+COUNTIF(H396,"=1")+COUNTIF(I396, "=1")+COUNTIF(J396,"=1")+COUNTIF(F438, "=1")+COUNTIF(G438, "=1")+COUNTIF(H438,"=1")+COUNTIF(I438,"=1")+COUNTIF(J438,"=1")+COUNTIF(F494, "=1")+COUNTIF(G494, "=1")+COUNTIF(H494,"=1")+COUNTIF(I494,"=1")+COUNTIF(J494,"=1")+COUNTIF(F536, "=1")+COUNTIF(G536, "=1")+COUNTIF(H536,"=1")+COUNTIF(I536, "=1")+COUNTIF(J536,"=1")+COUNTIF(F578, "=1")+COUNTIF(G578, "=1")+COUNTIF(H578,"=1")+COUNTIF(I578,"=1")+COUNTIF(J578,"=1")+COUNTIF(F620, "=1")+COUNTIF(G620, "=1")+COUNTIF(H620,"=1")+COUNTIF(I620,"=1")+COUNTIF(J620,"=1")+COUNTIF(F662, "=1")+COUNTIF(G662, "=1")+COUNTIF(H662,"=1")+COUNTIF(I662, "=1")+COUNTIF(J662,"=1")+COUNTIF(F704, "=1")+COUNTIF(G704, "=1")+COUNTIF(H704,"=1")+COUNTIF(I704, "=1")+COUNTIF(J704,"=1")</f>
        <v>10</v>
      </c>
      <c r="AJ4" s="0" t="n">
        <f aca="false">COUNTIF(F32, "=1")+COUNTIF(G32, "=1")+COUNTIF(H32,"=1")+COUNTIF(I32, "=1")+COUNTIF(J32,"=1")+COUNTIF(F74, "=1")+COUNTIF(G74, "=1")+COUNTIF(H74,"=1")+COUNTIF(I74, "=1")+COUNTIF(J74,"=1")+COUNTIF(F116, "=1")+COUNTIF(G116, "=1")+COUNTIF(H116,"=1")+COUNTIF(I116,"=1")+COUNTIF(J116,"=1")+COUNTIF(F158, "=1")+COUNTIF(G158, "=1")+COUNTIF(H158,"=1")+COUNTIF(I158,"=1")+COUNTIF(J158,"=1")+COUNTIF(F242, "=1")+COUNTIF(G242, "=1")+COUNTIF(H242,"=1")+COUNTIF(I242,"=1")+COUNTIF(J242,"=1")+COUNTIF(F284, "=1")+COUNTIF(G284, "=1")+COUNTIF(H284,"=1")+COUNTIF(I284,"=1")+COUNTIF(J284,"=1")+COUNTIF(F326, "=1")+COUNTIF(G326, "=1")+COUNTIF(H326,"=1")+COUNTIF(I326, "=1")+COUNTIF(J326,"=1")+COUNTIF(F368, "=1")+COUNTIF(G368, "=1")+COUNTIF(H368,"=1")+COUNTIF(I368,"=1")+COUNTIF(J368,"=1")+COUNTIF(F410, "=1")+COUNTIF(G410, "=1")+COUNTIF(H410,"=1")+COUNTIF(I410,"=1")+COUNTIF(J410,"=1")+COUNTIF(F480, "=1")+COUNTIF(G480, "=1")+COUNTIF(H480,"=1")+COUNTIF(I480, "=1")+COUNTIF(J480,"=1")+COUNTIF(F508, "=1")+COUNTIF(G508, "=1")+COUNTIF(H508,"=1")+COUNTIF(I508,"=1")+COUNTIF(J508,"=1")+COUNTIF(F550, "=1")+COUNTIF(G550, "=1")+COUNTIF(H550,"=1")+COUNTIF(I550,"=1")+COUNTIF(J550,"=1")+COUNTIF(F592, "=1")+COUNTIF(G592, "=1")+COUNTIF(H592,"=1")+COUNTIF(I592, "=1")+COUNTIF(J592,"=1")+COUNTIF(F634, "=1")+COUNTIF(G634, "=1")+COUNTIF(H634,"=1")+COUNTIF(I634,"=1")+COUNTIF(J634,"=1")+COUNTIF(F676, "=1")+COUNTIF(G676, "=1")+COUNTIF(H676,"=1")+COUNTIF(I676,"=1")+COUNTIF(J676,"=1")+COUNTIF(F718, "=1")+COUNTIF(G718, "=1")+COUNTIF(H718,"=1")+COUNTIF(I718, "=1")+COUNTIF(J718,"=1")+COUNTIF(F746, "=1")+COUNTIF(G746, "=1")+COUNTIF(H746,"=1")+COUNTIF(I746, "=1")+COUNTIF(J746,"=1")</f>
        <v>18</v>
      </c>
      <c r="AK4" s="0" t="n">
        <f aca="false">COUNTIF(F46, "=1")+COUNTIF(G46, "=1")+COUNTIF(H46,"=1")+COUNTIF(I46, "=1")+COUNTIF(J46,"=1")+COUNTIF(F130, "=1")+COUNTIF(G130, "=1")+COUNTIF(H130,"=1")+COUNTIF(I130, "=1")+COUNTIF(J130,"=1")+COUNTIF(F172, "=1")+COUNTIF(G172, "=1")+COUNTIF(H172,"=1")+COUNTIF(I172,"=1")+COUNTIF(J172,"=1")+COUNTIF(F214, "=1")+COUNTIF(G214, "=1")+COUNTIF(H214,"=1")+COUNTIF(I214,"=1")+COUNTIF(J214,"=1")+COUNTIF(F256, "=1")+COUNTIF(G256, "=1")+COUNTIF(H256,"=1")+COUNTIF(I256,"=1")+COUNTIF(J256,"=1")+COUNTIF(F298, "=1")+COUNTIF(G298, "=1")+COUNTIF(H298,"=1")+COUNTIF(I298,"=1")+COUNTIF(J298,"=1")+COUNTIF(F340, "=1")+COUNTIF(G340, "=1")+COUNTIF(H340,"=1")+COUNTIF(I340, "=1")+COUNTIF(J340,"=1")+COUNTIF(F382, "=1")+COUNTIF(G382, "=1")+COUNTIF(H382,"=1")+COUNTIF(I382,"=1")+COUNTIF(J382,"=1")+COUNTIF(F424, "=1")+COUNTIF(G424, "=1")+COUNTIF(H424,"=1")+COUNTIF(I424,"=1")+COUNTIF(J424,"=1")+COUNTIF(F452, "=1")+COUNTIF(G452, "=1")+COUNTIF(H452,"=1")+COUNTIF(I452, "=1")+COUNTIF(J452,"=1")+COUNTIF(F466, "=1")+COUNTIF(G466, "=1")+COUNTIF(H466,"=1")+COUNTIF(I466,"=1")+COUNTIF(J466,"=1")+COUNTIF(F522, "=1")+COUNTIF(G522, "=1")+COUNTIF(H522,"=1")+COUNTIF(I522,"=1")+COUNTIF(J522,"=1")+COUNTIF(F564, "=1")+COUNTIF(G564, "=1")+COUNTIF(H564,"=1")+COUNTIF(I564, "=1")+COUNTIF(J564,"=1")+COUNTIF(F606, "=1")+COUNTIF(G606, "=1")+COUNTIF(H606,"=1")+COUNTIF(I606,"=1")+COUNTIF(J606,"=1")+COUNTIF(F648, "=1")+COUNTIF(G648, "=1")+COUNTIF(H648,"=1")+COUNTIF(I648,"=1")+COUNTIF(J648,"=1")+COUNTIF(F690, "=1")+COUNTIF(G690, "=1")+COUNTIF(H690,"=1")+COUNTIF(I690, "=1")+COUNTIF(J690,"=1")+COUNTIF(F732, "=1")+COUNTIF(G732, "=1")+COUNTIF(H732,"=1")+COUNTIF(I732, "=1")+COUNTIF(J732,"=1")</f>
        <v>16</v>
      </c>
      <c r="AL4" s="0" t="n">
        <f aca="false">AM4+AN4+AO4</f>
        <v>164184</v>
      </c>
      <c r="AM4" s="0" t="n">
        <f aca="false">Q18+Q60+Q102+Q144+Q186+Q228+Q270+Q312+Q354+Q396+Q438+Q494+Q536+Q578+Q620+Q662+Q704</f>
        <v>44408</v>
      </c>
      <c r="AN4" s="0" t="n">
        <f aca="false">Q32+Q74+Q116+Q158+Q242+Q284+Q326+Q368+Q410+Q480+Q508+Q550+Q592+Q634+Q676+Q718+Q746</f>
        <v>65184</v>
      </c>
      <c r="AO4" s="0" t="n">
        <f aca="false">Q46+Q130+Q172+Q214+Q256+Q298+Q340+Q382+Q424+Q452+Q466+Q522+Q564+Q606+Q648+Q690+Q732</f>
        <v>54592</v>
      </c>
    </row>
    <row r="5" customFormat="false" ht="15" hidden="false" customHeight="false" outlineLevel="0" collapsed="false">
      <c r="A5" s="1" t="s">
        <v>31</v>
      </c>
      <c r="B5" s="0" t="s">
        <v>32</v>
      </c>
      <c r="C5" s="0" t="n">
        <v>4</v>
      </c>
      <c r="D5" s="0" t="n">
        <v>4</v>
      </c>
      <c r="E5" s="0" t="n">
        <v>4</v>
      </c>
      <c r="F5" s="0" t="n">
        <v>0</v>
      </c>
      <c r="G5" s="0" t="n">
        <v>0</v>
      </c>
      <c r="H5" s="0" t="n">
        <v>0</v>
      </c>
      <c r="I5" s="3" t="n">
        <v>1</v>
      </c>
      <c r="J5" s="4" t="n">
        <v>0</v>
      </c>
      <c r="R5" s="0" t="n">
        <f aca="false">L19+L61+L103+L145+L187+L229+L271+L313+L355+L397+L439+L495+L537+L579+L621+L663+L705+L33+L75+L117+L159+L243+L285+L327+L369+L411+L481+L509+L551+L593+L635+L677+L719+L747+L47+L131+L173+L215+L257+L299+L341+L383+L425+L453+L467+L523+L565+L607+L649+L691+L733</f>
        <v>179</v>
      </c>
      <c r="S5" s="0" t="n">
        <f aca="false">N19+N61+N103+N145+N187+N229+N271+N313+N355+N397+N439+N495+N537+N579+N621+N663+N705+N33+N75+N117+N159+N243+N285+N327+N369+N411+N481+N509+N551+N593+N635+N677+N719+N747+N47+N131+N173+N215+N257+N299+N341+N383+N425+N453+N467+N523+N565+N607+N649+N691+N733</f>
        <v>43</v>
      </c>
      <c r="T5" s="0" t="n">
        <f aca="false">O19+O61+O103+O145+O187+O229+O271+O313+O355+O397+O439+O495+O537+O579+O621+O663+O705+O33+O75+O117+O159+O243+O285+O327+O369+O411+O481+O509+O551+O593+O635+O677+O719+O747+O47+O131+O173+O215+O257+O299+O341+O383+O425+O453+O467+O523+O565+O607+O649+O691+O733</f>
        <v>26</v>
      </c>
      <c r="U5" s="0" t="n">
        <f aca="false">R5-S5-T5</f>
        <v>110</v>
      </c>
      <c r="V5" s="0" t="n">
        <f aca="false">W5+X5+Y5</f>
        <v>26</v>
      </c>
      <c r="W5" s="0" t="n">
        <f aca="false">COUNTIF(I19, "=1")+COUNTIF(I61,"=1")+COUNTIF(I103, "=1")+COUNTIF(I145,"=1")+COUNTIF(I187, "=1")+COUNTIF(I229,"=1")+COUNTIF(I271, "=1")+COUNTIF(I313,"=1")+COUNTIF(I355, "=1")+COUNTIF(I397,"=1")+COUNTIF(I439, "=1")+COUNTIF(I495,"=1")+COUNTIF(I537, "=1")+COUNTIF(I579,"=1")+COUNTIF(I621, "=1")+COUNTIF(I663,"=1")+COUNTIF(I705, "=1")</f>
        <v>11</v>
      </c>
      <c r="X5" s="0" t="n">
        <f aca="false">COUNTIF(I33, "=1")+COUNTIF(I75,"=1")+COUNTIF(I117, "=1")+COUNTIF(I159,"=1")+COUNTIF(I243, "=1")+COUNTIF(I285,"=1")+COUNTIF(I327, "=1")+COUNTIF(I369,"=1")+COUNTIF(I411, "=1")+COUNTIF(I481,"=1")+COUNTIF(I509, "=1")+COUNTIF(I551,"=1")+COUNTIF(I593,"=1")+COUNTIF(I635,"=1")+COUNTIF(I677, "=1")+COUNTIF(I719, "=1")+COUNTIF(I747, "=1")</f>
        <v>8</v>
      </c>
      <c r="Y5" s="0" t="n">
        <f aca="false">COUNTIF(I47, "=1")+COUNTIF(I131,"=1")+COUNTIF(I173, "=1")+COUNTIF(I215,"=1")+COUNTIF(I257, "=1")+COUNTIF(I299,"=1")+COUNTIF(I341, "=1")+COUNTIF(I383,"=1")+COUNTIF(I425, "=1")+COUNTIF(I453,"=1")+COUNTIF(I467, "=1")+COUNTIF(I523,"=1")+COUNTIF(I565, "=1")+COUNTIF(I607,"=1")+COUNTIF(I649, "=1")+COUNTIF(I691,"=1")+COUNTIF(I733, "=1")</f>
        <v>7</v>
      </c>
      <c r="Z5" s="0" t="n">
        <f aca="false">R5-V5</f>
        <v>153</v>
      </c>
      <c r="AA5" s="0" t="n">
        <f aca="false">COUNTIF(G19, "=0")+COUNTIF(H19,"=0")+COUNTIF(F19, "=0")+COUNTIF(J19,"=0")+COUNTIF(G61, "=0")+COUNTIF(H61,"=0")+COUNTIF(F61, "=0")+COUNTIF(J61,"=0")+COUNTIF(G103, "=0")+COUNTIF(H103,"=0")+COUNTIF(F103,"=0")+COUNTIF(J103,"=0")+COUNTIF(G145, "=0")+COUNTIF(H145,"=0")+COUNTIF(F145,"=0")+COUNTIF(J145,"=0")+COUNTIF(G187, "=0")+COUNTIF(H187,"=0")+COUNTIF(F187,"=0")+COUNTIF(J187,"=0")+COUNTIF(G229, "=0")+COUNTIF(H229,"=0")+COUNTIF(F229,"=0")+COUNTIF(J229,"=0")+COUNTIF(G271, "=0")+COUNTIF(H271,"=0")+COUNTIF(F271, "=0")+COUNTIF(J271,"=0")+COUNTIF(G313, "=0")+COUNTIF(H313,"=0")+COUNTIF(F313,"=0")+COUNTIF(J313,"=0")+COUNTIF(G355, "=0")+COUNTIF(H355,"=0")+COUNTIF(F355,"=0")+COUNTIF(J355,"=0")+COUNTIF(G397, "=0")+COUNTIF(H397,"=0")+COUNTIF(F397, "=0")+COUNTIF(J397,"=0")+COUNTIF(G439, "=0")+COUNTIF(H439,"=0")+COUNTIF(F439,"=0")+COUNTIF(J439,"=0")+COUNTIF(G495, "=0")+COUNTIF(H495,"=0")+COUNTIF(F495,"=0")+COUNTIF(J495,"=0")+COUNTIF(G537, "=0")+COUNTIF(H537,"=0")+COUNTIF(F537, "=0")+COUNTIF(J537,"=0")+COUNTIF(G579, "=0")+COUNTIF(H579,"=0")+COUNTIF(F579,"=0")+COUNTIF(J579,"=0")+COUNTIF(G621, "=0")+COUNTIF(H621,"=0")+COUNTIF(F621,"=0")+COUNTIF(J621,"=0")+COUNTIF(G663, "=0")+COUNTIF(H663,"=0")+COUNTIF(F663, "=0")+COUNTIF(J663,"=0")+COUNTIF(F705, "=0")+COUNTIF(G705, "=0")+COUNTIF(H705,"=0")+COUNTIF(J705,"=0")</f>
        <v>52</v>
      </c>
      <c r="AB5" s="0" t="n">
        <f aca="false">COUNTIF(G33, "=0")+COUNTIF(H33,"=0")+COUNTIF(F33, "=0")+COUNTIF(J33,"=0")+COUNTIF(G75, "=0")+COUNTIF(H75,"=0")+COUNTIF(F75, "=0")+COUNTIF(J75,"=0")+COUNTIF(G117, "=0")+COUNTIF(H117,"=0")+COUNTIF(F117,"=0")+COUNTIF(J117,"=0")+COUNTIF(G159, "=0")+COUNTIF(H159,"=0")+COUNTIF(F159,"=0")+COUNTIF(J159,"=0")+COUNTIF(G243, "=0")+COUNTIF(H243,"=0")+COUNTIF(F243,"=0")+COUNTIF(J243,"=0")+COUNTIF(G285, "=0")+COUNTIF(H285,"=0")+COUNTIF(F285,"=0")+COUNTIF(J285,"=0")+COUNTIF(G327, "=0")+COUNTIF(H327,"=0")+COUNTIF(F327, "=0")+COUNTIF(J327,"=0")+COUNTIF(G369, "=0")+COUNTIF(H369,"=0")+COUNTIF(F369,"=0")+COUNTIF(J369,"=0")+COUNTIF(G411, "=0")+COUNTIF(H411,"=0")+COUNTIF(F411,"=0")+COUNTIF(J411,"=0")+COUNTIF(G481, "=0")+COUNTIF(H481,"=0")+COUNTIF(F481, "=0")+COUNTIF(J481,"=0")+COUNTIF(G509, "=0")+COUNTIF(H509,"=0")+COUNTIF(F509,"=0")+COUNTIF(J509,"=0")+COUNTIF(G551, "=0")+COUNTIF(H551,"=0")+COUNTIF(F551,"=0")+COUNTIF(J551,"=0")+COUNTIF(G593, "=0")+COUNTIF(H593,"=0")+COUNTIF(F593, "=0")+COUNTIF(J593,"=0")+COUNTIF(G635, "=0")+COUNTIF(H635,"=0")+COUNTIF(F635,"=0")+COUNTIF(J635,"=0")+COUNTIF(G677, "=0")+COUNTIF(H677,"=0")+COUNTIF(F677,"=0")+COUNTIF(J677,"=0")+COUNTIF(F719, "=0")+COUNTIF(G719, "=0")+COUNTIF(H719,"=0")+COUNTIF(J719,"=0")+COUNTIF(F747, "=0")+COUNTIF(G747, "=0")+COUNTIF(H747,"=0")+COUNTIF(J747,"=0")</f>
        <v>52</v>
      </c>
      <c r="AC5" s="0" t="n">
        <f aca="false">COUNTIF(G47, "=0")+COUNTIF(H47,"=0")+COUNTIF(J47, "=0")+COUNTIF(F47,"=0")+COUNTIF(G131, "=0")+COUNTIF(H131,"=0")+COUNTIF(J131, "=0")+COUNTIF(F131,"=0")+COUNTIF(G173, "=0")+COUNTIF(H173,"=0")+COUNTIF(J173,"=0")+COUNTIF(F173,"=0")+COUNTIF(G215, "=0")+COUNTIF(H215,"=0")+COUNTIF(J215,"=0")+COUNTIF(F215,"=0")+COUNTIF(G257, "=0")+COUNTIF(H257,"=0")+COUNTIF(J257,"=0")+COUNTIF(F257,"=0")+COUNTIF(G299, "=0")+COUNTIF(H299,"=0")+COUNTIF(J299,"=0")+COUNTIF(F299,"=0")+COUNTIF(G341, "=0")+COUNTIF(H341,"=0")+COUNTIF(J341, "=0")+COUNTIF(F341,"=0")+COUNTIF(G383, "=0")+COUNTIF(H383,"=0")+COUNTIF(J383,"=0")+COUNTIF(F383,"=0")+COUNTIF(G425, "=0")+COUNTIF(H425,"=0")+COUNTIF(J425,"=0")+COUNTIF(F425,"=0")+COUNTIF(G453, "=0")+COUNTIF(H453,"=0")+COUNTIF(J453, "=0")+COUNTIF(F453,"=0")+COUNTIF(G467, "=0")+COUNTIF(H467,"=0")+COUNTIF(J467,"=0")+COUNTIF(F467,"=0")+COUNTIF(G523, "=0")+COUNTIF(H523,"=0")+COUNTIF(J523,"=0")+COUNTIF(F523,"=0")+COUNTIF(G565, "=0")+COUNTIF(H565,"=0")+COUNTIF(J565, "=0")+COUNTIF(F565,"=0")+COUNTIF(G607, "=0")+COUNTIF(H607,"=0")+COUNTIF(J607,"=0")+COUNTIF(F607,"=0")+COUNTIF(G649, "=0")+COUNTIF(H649,"=0")+COUNTIF(J649,"=0")+COUNTIF(F649,"=0")+COUNTIF(G691, "=0")+COUNTIF(H691,"=0")+COUNTIF(J691, "=0")+COUNTIF(F691,"=0")+COUNTIF(F733, "=0")+COUNTIF(G733, "=0")+COUNTIF(H733,"=0")+COUNTIF(J733,"=0")</f>
        <v>49</v>
      </c>
      <c r="AD5" s="0" t="n">
        <f aca="false">AE5+AF5+AG5</f>
        <v>25</v>
      </c>
      <c r="AE5" s="0" t="n">
        <f aca="false">COUNTIF(I19, "=0")+COUNTIF(I61,"=0")+COUNTIF(I103, "=0")+COUNTIF(I145,"=0")+COUNTIF(I187, "=0")+COUNTIF(I229,"=0")+COUNTIF(I271, "=0")+COUNTIF(I313,"=0")+COUNTIF(I355, "=0")+COUNTIF(I397,"=0")+COUNTIF(I439, "=0")+COUNTIF(I495,"=0")+COUNTIF(I537, "=0")+COUNTIF(I579,"=0")+COUNTIF(I621, "=0")+COUNTIF(I663,"=0")+COUNTIF(I705, "=0")</f>
        <v>6</v>
      </c>
      <c r="AF5" s="0" t="n">
        <f aca="false">COUNTIF(I33, "=0")+COUNTIF(I75,"=0")+COUNTIF(I117, "=0")+COUNTIF(I159,"=0")+COUNTIF(I243, "=0")+COUNTIF(I285,"=0")+COUNTIF(I327, "=0")+COUNTIF(I369,"=0")+COUNTIF(I411, "=0")+COUNTIF(I481,"=0")+COUNTIF(I509, "=0")+COUNTIF(I551,"=0")+COUNTIF(I593,"=0")+COUNTIF(I635,"=0")+COUNTIF(I677, "=0")+COUNTIF(I719, "=0")+COUNTIF(I747, "=0")</f>
        <v>9</v>
      </c>
      <c r="AG5" s="0" t="n">
        <f aca="false">COUNTIF(I47, "=0")+COUNTIF(I131,"=0")+COUNTIF(I173, "=0")+COUNTIF(I215,"=0")+COUNTIF(I257, "=0")+COUNTIF(I299,"=0")+COUNTIF(I341, "=0")+COUNTIF(I383,"=0")+COUNTIF(I425, "=0")+COUNTIF(I453,"=0")+COUNTIF(I467, "=0")+COUNTIF(I523,"=0")+COUNTIF(I565, "=0")+COUNTIF(I607,"=0")+COUNTIF(I649, "=0")+COUNTIF(I691,"=0")+COUNTIF(I733, "=0")</f>
        <v>10</v>
      </c>
      <c r="AH5" s="0" t="n">
        <f aca="false">AI5+AJ5+AK5</f>
        <v>51</v>
      </c>
      <c r="AI5" s="0" t="n">
        <f aca="false">COUNTIF(G19, "=1")+COUNTIF(H19,"=1")+COUNTIF(F19, "=1")+COUNTIF(J19,"=1")+COUNTIF(G61, "=1")+COUNTIF(H61,"=1")+COUNTIF(F61, "=1")+COUNTIF(J61,"=1")+COUNTIF(G103, "=1")+COUNTIF(H103,"=1")+COUNTIF(F103,"=1")+COUNTIF(J103,"=1")+COUNTIF(G145, "=1")+COUNTIF(H145,"=1")+COUNTIF(F145,"=1")+COUNTIF(J145,"=1")+COUNTIF(G187, "=1")+COUNTIF(H187,"=1")+COUNTIF(F187,"=1")+COUNTIF(J187,"=1")+COUNTIF(G229, "=1")+COUNTIF(H229,"=1")+COUNTIF(F229,"=1")+COUNTIF(J229,"=1")+COUNTIF(G271, "=1")+COUNTIF(H271,"=1")+COUNTIF(F271, "=1")+COUNTIF(J271,"=1")+COUNTIF(G313, "=1")+COUNTIF(H313,"=1")+COUNTIF(F313,"=1")+COUNTIF(J313,"=1")+COUNTIF(G355, "=1")+COUNTIF(H355,"=1")+COUNTIF(F355,"=1")+COUNTIF(J355,"=1")+COUNTIF(G397, "=1")+COUNTIF(H397,"=1")+COUNTIF(F397, "=1")+COUNTIF(J397,"=1")+COUNTIF(G439, "=1")+COUNTIF(H439,"=1")+COUNTIF(F439,"=1")+COUNTIF(J439,"=1")+COUNTIF(G495, "=1")+COUNTIF(H495,"=1")+COUNTIF(F495,"=1")+COUNTIF(J495,"=1")+COUNTIF(G537, "=1")+COUNTIF(H537,"=1")+COUNTIF(F537, "=1")+COUNTIF(J537,"=1")+COUNTIF(G579, "=1")+COUNTIF(H579,"=1")+COUNTIF(F579,"=1")+COUNTIF(J579,"=1")+COUNTIF(G621, "=1")+COUNTIF(H621,"=1")+COUNTIF(F621,"=1")+COUNTIF(J621,"=1")+COUNTIF(G663, "=1")+COUNTIF(H663,"=1")+COUNTIF(F663, "=1")+COUNTIF(J663,"=1")+COUNTIF(F705, "=1")+COUNTIF(G705, "=1")+COUNTIF(H705,"=1")+COUNTIF(J705,"=1")</f>
        <v>16</v>
      </c>
      <c r="AJ5" s="0" t="n">
        <f aca="false">COUNTIF(G33, "=1")+COUNTIF(H33,"=1")+COUNTIF(F33, "=1")+COUNTIF(J33,"=1")+COUNTIF(G75, "=1")+COUNTIF(H75,"=1")+COUNTIF(F75, "=1")+COUNTIF(J75,"=1")+COUNTIF(G117, "=1")+COUNTIF(H117,"=1")+COUNTIF(F117,"=1")+COUNTIF(J117,"=1")+COUNTIF(G159, "=1")+COUNTIF(H159,"=1")+COUNTIF(F159,"=1")+COUNTIF(J159,"=1")+COUNTIF(G243, "=1")+COUNTIF(H243,"=1")+COUNTIF(F243,"=1")+COUNTIF(J243,"=1")+COUNTIF(G285, "=1")+COUNTIF(H285,"=1")+COUNTIF(F285,"=1")+COUNTIF(J285,"=1")+COUNTIF(G327, "=1")+COUNTIF(H327,"=1")+COUNTIF(F327, "=1")+COUNTIF(J327,"=1")+COUNTIF(G369, "=1")+COUNTIF(H369,"=1")+COUNTIF(F369,"=1")+COUNTIF(J369,"=1")+COUNTIF(G411, "=1")+COUNTIF(H411,"=1")+COUNTIF(F411,"=1")+COUNTIF(J411,"=1")+COUNTIF(G481, "=1")+COUNTIF(H481,"=1")+COUNTIF(F481, "=1")+COUNTIF(J481,"=1")+COUNTIF(G509, "=1")+COUNTIF(H509,"=1")+COUNTIF(F509,"=1")+COUNTIF(J509,"=1")+COUNTIF(G551, "=1")+COUNTIF(H551,"=1")+COUNTIF(F551,"=1")+COUNTIF(J551,"=1")+COUNTIF(G593, "=1")+COUNTIF(H593,"=1")+COUNTIF(F593, "=1")+COUNTIF(J593,"=1")+COUNTIF(G635, "=1")+COUNTIF(H635,"=1")+COUNTIF(F635,"=1")+COUNTIF(J635,"=1")+COUNTIF(G677, "=1")+COUNTIF(H677,"=1")+COUNTIF(F677,"=1")+COUNTIF(J677,"=1")+COUNTIF(F719, "=1")+COUNTIF(G719, "=1")+COUNTIF(H719,"=1")+COUNTIF(J719,"=1")+COUNTIF(F747, "=1")+COUNTIF(G747, "=1")+COUNTIF(H747,"=1")+COUNTIF(J747,"=1")</f>
        <v>16</v>
      </c>
      <c r="AK5" s="0" t="n">
        <f aca="false">COUNTIF(G47, "=1")+COUNTIF(H47,"=1")+COUNTIF(J47, "=1")+COUNTIF(F47,"=1")+COUNTIF(G131, "=1")+COUNTIF(H131,"=1")+COUNTIF(J131, "=1")+COUNTIF(F131,"=1")+COUNTIF(G173, "=1")+COUNTIF(H173,"=1")+COUNTIF(J173,"=1")+COUNTIF(F173,"=1")+COUNTIF(G215, "=1")+COUNTIF(H215,"=1")+COUNTIF(J215,"=1")+COUNTIF(F215,"=1")+COUNTIF(G257, "=1")+COUNTIF(H257,"=1")+COUNTIF(J257,"=1")+COUNTIF(F257,"=1")+COUNTIF(G299, "=1")+COUNTIF(H299,"=1")+COUNTIF(J299,"=1")+COUNTIF(F299,"=1")+COUNTIF(G341, "=1")+COUNTIF(H341,"=1")+COUNTIF(J341, "=1")+COUNTIF(F341,"=1")+COUNTIF(G383, "=1")+COUNTIF(H383,"=1")+COUNTIF(J383,"=1")+COUNTIF(F383,"=1")+COUNTIF(G425, "=1")+COUNTIF(H425,"=1")+COUNTIF(J425,"=1")+COUNTIF(F425,"=1")+COUNTIF(G453, "=1")+COUNTIF(H453,"=1")+COUNTIF(J453, "=1")+COUNTIF(F453,"=1")+COUNTIF(G467, "=1")+COUNTIF(H467,"=1")+COUNTIF(J467,"=1")+COUNTIF(F467,"=1")+COUNTIF(G523, "=1")+COUNTIF(H523,"=1")+COUNTIF(J523,"=1")+COUNTIF(F523,"=1")+COUNTIF(G565, "=1")+COUNTIF(H565,"=1")+COUNTIF(J565, "=1")+COUNTIF(F565,"=1")+COUNTIF(G607, "=1")+COUNTIF(H607,"=1")+COUNTIF(J607,"=1")+COUNTIF(F607,"=1")+COUNTIF(G649, "=1")+COUNTIF(H649,"=1")+COUNTIF(J649,"=1")+COUNTIF(F649,"=1")+COUNTIF(G691, "=1")+COUNTIF(H691,"=1")+COUNTIF(J691, "=1")+COUNTIF(F691,"=1")+COUNTIF(F733, "=1")+COUNTIF(G733, "=1")+COUNTIF(H733,"=1")+COUNTIF(J733,"=1")</f>
        <v>19</v>
      </c>
      <c r="AL5" s="0" t="n">
        <f aca="false">AM5+AN5+AO5</f>
        <v>191796</v>
      </c>
      <c r="AM5" s="0" t="n">
        <f aca="false">Q19+Q61+Q103+Q145+Q187+Q229+Q271+Q313+Q355+Q397+Q439+Q495+Q537+Q579+Q621+Q663+Q705</f>
        <v>58327</v>
      </c>
      <c r="AN5" s="0" t="n">
        <f aca="false">Q33+Q75+Q117+Q159+Q243+Q285+Q327+Q369+Q411+Q481+Q509+Q551+Q593+Q635+Q677+Q719+Q747</f>
        <v>69282</v>
      </c>
      <c r="AO5" s="0" t="n">
        <f aca="false">Q47+Q131+Q173+Q215+Q257+Q299+Q341+Q383+Q425+Q453+Q467+Q523+Q565+Q607+Q649+Q691+Q733</f>
        <v>64187</v>
      </c>
    </row>
    <row r="6" customFormat="false" ht="15" hidden="false" customHeight="false" outlineLevel="0" collapsed="false">
      <c r="A6" s="1" t="s">
        <v>31</v>
      </c>
      <c r="B6" s="0" t="s">
        <v>32</v>
      </c>
      <c r="C6" s="0" t="n">
        <v>5</v>
      </c>
      <c r="D6" s="0" t="n">
        <v>5</v>
      </c>
      <c r="E6" s="0" t="n">
        <v>5</v>
      </c>
      <c r="F6" s="0" t="n">
        <v>0</v>
      </c>
      <c r="G6" s="0" t="n">
        <v>0</v>
      </c>
      <c r="H6" s="0" t="n">
        <v>0</v>
      </c>
      <c r="I6" s="0" t="n">
        <v>0</v>
      </c>
      <c r="J6" s="4" t="n">
        <v>1</v>
      </c>
      <c r="R6" s="0" t="n">
        <f aca="false">L20+L62+L104+L146+L188+L230+L272+L314+L356+L398+L440+L496+L538+L580+L622+L664+L706+L34+L76+L118+L160+L244+L286+L328+L370+L412+L482+L510+L552+L594+L636+L678+L720+L748+L48+L132+L174+L216+L258+L300+L342+L384+L426+L454+L468+L524+L566+L608+L650+L692+L734</f>
        <v>194</v>
      </c>
      <c r="S6" s="0" t="n">
        <f aca="false">N20+N62+N104+N146+N188+N230+N272+N314+N356+N398+N440+N496+N538+N580+N622+N664+N706+N34+N76+N118+N160+N244+N286+N328+N370+N412+N482+N510+N552+N594+N636+N678+N720+N748+N48+N132+N174+N216+N258+N300+N342+N384+N426+N454+N468+N524+N566+N608+N650+N692+N734</f>
        <v>26</v>
      </c>
      <c r="T6" s="0" t="n">
        <f aca="false">O20+O62+O104+O146+O188+O230+O272+O314+O356+O398+O440+O496+O538+O580+O622+O664+O706+O34+O76+O118+O160+O244+O286+O328+O370+O412+O482+O510+O552+O594+O636+O678+O720+O748+O48+O132+O174+O216+O258+O300+O342+O384+O426+O454+O468+O524+O566+O608+O650+O692+O734</f>
        <v>0</v>
      </c>
      <c r="U6" s="0" t="n">
        <f aca="false">R6-S6-T6</f>
        <v>168</v>
      </c>
      <c r="V6" s="0" t="n">
        <f aca="false">W6+X6+Y6</f>
        <v>26</v>
      </c>
      <c r="W6" s="0" t="n">
        <f aca="false">COUNTIF(J20,"=1")+COUNTIF(J62,"=1")+COUNTIF(J104,"=1")+COUNTIF(J146,"=1")+COUNTIF(J188,"=1")+COUNTIF(J230,"=1")+COUNTIF(J272,"=1")+COUNTIF(J314,"=1")+COUNTIF(J356,"=1")+COUNTIF(J398,"=1")+COUNTIF(J440,"=1")+COUNTIF(J496,"=1")+COUNTIF(J538,"=1")+COUNTIF(J580,"=1")+COUNTIF(J622,"=1")+COUNTIF(J664,"=1")+COUNTIF(J706, "=1")</f>
        <v>12</v>
      </c>
      <c r="X6" s="0" t="n">
        <f aca="false">COUNTIF(J34, "=1")+COUNTIF(J76,"=1")+COUNTIF(J118, "=1")+COUNTIF(J160,"=1")+COUNTIF(J244, "=1")+COUNTIF(J286,"=1")+COUNTIF(J328, "=1")+COUNTIF(J370,"=1")+COUNTIF(J412, "=1")+COUNTIF(J482,"=1")+COUNTIF(J510, "=1")+COUNTIF(J552,"=1")+COUNTIF(J594, "=1")+COUNTIF(J636,"=1")+COUNTIF(J678, "=1")+COUNTIF(J720, "=1")+COUNTIF(J748, "=1")</f>
        <v>5</v>
      </c>
      <c r="Y6" s="0" t="n">
        <f aca="false">COUNTIF(J48, "=1")+COUNTIF(J132,"=1")+COUNTIF(J174, "=1")+COUNTIF(J216,"=1")+COUNTIF(J258, "=1")+COUNTIF(J300,"=1")+COUNTIF(J342, "=1")+COUNTIF(J384,"=1")+COUNTIF(J426, "=1")+COUNTIF(J454,"=1")+COUNTIF(J468, "=1")+COUNTIF(J524,"=1")+COUNTIF(J566, "=1")+COUNTIF(J608,"=1")+COUNTIF(J650, "=1")+COUNTIF(J692,"=1")+COUNTIF(J734, "=1")</f>
        <v>9</v>
      </c>
      <c r="Z6" s="0" t="n">
        <f aca="false">R6-V6</f>
        <v>168</v>
      </c>
      <c r="AA6" s="0" t="n">
        <f aca="false">COUNTIF(G20, "=0")+COUNTIF(H20,"=0")+COUNTIF(I20, "=0")+COUNTIF(F20,"=0")+COUNTIF(G62, "=0")+COUNTIF(H62,"=0")+COUNTIF(I62, "=0")+COUNTIF(F62,"=0")+COUNTIF(G104, "=0")+COUNTIF(H104,"=0")+COUNTIF(I104,"=0")+COUNTIF(F104,"=0")+COUNTIF(G146, "=0")+COUNTIF(H146,"=0")+COUNTIF(I146,"=0")+COUNTIF(F146,"=0")+COUNTIF(G188, "=0")+COUNTIF(H188,"=0")+COUNTIF(I188,"=0")+COUNTIF(F188,"=0")+COUNTIF(G230, "=0")+COUNTIF(H230,"=0")+COUNTIF(I230,"=0")+COUNTIF(F230,"=0")+COUNTIF(G272, "=0")+COUNTIF(H272,"=0")+COUNTIF(I272, "=0")+COUNTIF(F272,"=0")+COUNTIF(G314, "=0")+COUNTIF(H314,"=0")+COUNTIF(I314,"=0")+COUNTIF(F314,"=0")+COUNTIF(G356, "=0")+COUNTIF(H356,"=0")+COUNTIF(I356,"=0")+COUNTIF(F356,"=0")+COUNTIF(G398, "=0")+COUNTIF(H398,"=0")+COUNTIF(I398, "=0")+COUNTIF(F398,"=0")+COUNTIF(G440, "=0")+COUNTIF(H440,"=0")+COUNTIF(I440,"=0")+COUNTIF(F440,"=0")+COUNTIF(G496, "=0")+COUNTIF(H496,"=0")+COUNTIF(I496,"=0")+COUNTIF(F496,"=0")+COUNTIF(G538, "=0")+COUNTIF(H538,"=0")+COUNTIF(I538, "=0")+COUNTIF(F538,"=0")+COUNTIF(G580, "=0")+COUNTIF(H580,"=0")+COUNTIF(I580,"=0")+COUNTIF(F580,"=0")+COUNTIF(G622, "=0")+COUNTIF(H622,"=0")+COUNTIF(I622,"=0")+COUNTIF(F622,"=0")+COUNTIF(G664, "=0")+COUNTIF(H664,"=0")+COUNTIF(I664, "=0")+COUNTIF(F664,"=0")+COUNTIF(F706, "=0")+COUNTIF(G706, "=0")+COUNTIF(H706,"=0")+COUNTIF(I706, "=0")</f>
        <v>61</v>
      </c>
      <c r="AB6" s="0" t="n">
        <f aca="false">COUNTIF(G34, "=0")+COUNTIF(H34,"=0")+COUNTIF(I34, "=0")+COUNTIF(F34,"=0")+COUNTIF(G76, "=0")+COUNTIF(H76,"=0")+COUNTIF(I76, "=0")+COUNTIF(F76,"=0")+COUNTIF(G118, "=0")+COUNTIF(H118,"=0")+COUNTIF(I118,"=0")+COUNTIF(F118,"=0")+COUNTIF(G160, "=0")+COUNTIF(H160,"=0")+COUNTIF(I160,"=0")+COUNTIF(F160,"=0")+COUNTIF(G244, "=0")+COUNTIF(H244,"=0")+COUNTIF(I244,"=0")+COUNTIF(F244,"=0")+COUNTIF(G286, "=0")+COUNTIF(H286,"=0")+COUNTIF(I286,"=0")+COUNTIF(F286,"=0")+COUNTIF(G328, "=0")+COUNTIF(H328,"=0")+COUNTIF(I328, "=0")+COUNTIF(F328,"=0")+COUNTIF(G370, "=0")+COUNTIF(H370,"=0")+COUNTIF(I370,"=0")+COUNTIF(F370,"=0")+COUNTIF(G412, "=0")+COUNTIF(H412,"=0")+COUNTIF(I412,"=0")+COUNTIF(F412,"=0")+COUNTIF(G482, "=0")+COUNTIF(H482,"=0")+COUNTIF(I482, "=0")+COUNTIF(F482,"=0")+COUNTIF(G510, "=0")+COUNTIF(H510,"=0")+COUNTIF(I510,"=0")+COUNTIF(F510,"=0")+COUNTIF(G552, "=0")+COUNTIF(H552,"=0")+COUNTIF(I552,"=0")+COUNTIF(F552,"=0")+COUNTIF(G594, "=0")+COUNTIF(H594,"=0")+COUNTIF(I594, "=0")+COUNTIF(F594,"=0")+COUNTIF(G636, "=0")+COUNTIF(H636,"=0")+COUNTIF(I636,"=0")+COUNTIF(F636,"=0")+COUNTIF(G678, "=0")+COUNTIF(H678,"=0")+COUNTIF(I678,"=0")+COUNTIF(F678,"=0")+COUNTIF(F720, "=0")+COUNTIF(G720, "=0")+COUNTIF(H720,"=0")+COUNTIF(I720, "=0")+COUNTIF(F748, "=0")+COUNTIF(G748, "=0")+COUNTIF(H748,"=0")+COUNTIF(I748, "=0")</f>
        <v>49</v>
      </c>
      <c r="AC6" s="0" t="n">
        <f aca="false">COUNTIF(G48, "=0")+COUNTIF(H48,"=0")+COUNTIF(I48, "=0")+COUNTIF(F48,"=0")+COUNTIF(G132, "=0")+COUNTIF(H132,"=0")+COUNTIF(I132, "=0")+COUNTIF(F132,"=0")+COUNTIF(G174, "=0")+COUNTIF(H174,"=0")+COUNTIF(I174,"=0")+COUNTIF(F174,"=0")+COUNTIF(G216, "=0")+COUNTIF(H216,"=0")+COUNTIF(I216,"=0")+COUNTIF(F216,"=0")+COUNTIF(G258, "=0")+COUNTIF(H258,"=0")+COUNTIF(I258,"=0")+COUNTIF(F258,"=0")+COUNTIF(G300, "=0")+COUNTIF(H300,"=0")+COUNTIF(I300,"=0")+COUNTIF(F300,"=0")+COUNTIF(G342, "=0")+COUNTIF(H342,"=0")+COUNTIF(I342, "=0")+COUNTIF(F342,"=0")+COUNTIF(G384, "=0")+COUNTIF(H384,"=0")+COUNTIF(I384,"=0")+COUNTIF(F384,"=0")+COUNTIF(G426, "=0")+COUNTIF(H426,"=0")+COUNTIF(I426,"=0")+COUNTIF(F426,"=0")+COUNTIF(G454, "=0")+COUNTIF(H454,"=0")+COUNTIF(I454, "=0")+COUNTIF(F454,"=0")+COUNTIF(G468, "=0")+COUNTIF(H468,"=0")+COUNTIF(I468,"=0")+COUNTIF(F468,"=0")+COUNTIF(G524, "=0")+COUNTIF(H524,"=0")+COUNTIF(I524,"=0")+COUNTIF(F524,"=0")+COUNTIF(G566, "=0")+COUNTIF(H566,"=0")+COUNTIF(I566, "=0")+COUNTIF(F566,"=0")+COUNTIF(G608, "=0")+COUNTIF(H608,"=0")+COUNTIF(I608,"=0")+COUNTIF(F608,"=0")+COUNTIF(G650, "=0")+COUNTIF(H650,"=0")+COUNTIF(I650,"=0")+COUNTIF(F650,"=0")+COUNTIF(G692, "=0")+COUNTIF(H692,"=0")+COUNTIF(I692, "=0")+COUNTIF(F692,"=0")+COUNTIF(F734, "=0")+COUNTIF(G734, "=0")+COUNTIF(H734,"=0")+COUNTIF(I734, "=0")</f>
        <v>58</v>
      </c>
      <c r="AD6" s="0" t="n">
        <f aca="false">AE6+AF6+AG6</f>
        <v>25</v>
      </c>
      <c r="AE6" s="0" t="n">
        <f aca="false">COUNTIF(J20,"=0")+COUNTIF(J62,"=0")+COUNTIF(J104,"=0")+COUNTIF(J146,"=0")+COUNTIF(J188,"=0")+COUNTIF(J230,"=0")+COUNTIF(J272,"=0")+COUNTIF(J314,"=0")+COUNTIF(J356,"=0")+COUNTIF(J398,"=0")+COUNTIF(J440,"=0")+COUNTIF(J496,"=0")+COUNTIF(J538,"=0")+COUNTIF(J580,"=0")+COUNTIF(J622,"=0")+COUNTIF(J664,"=0")+COUNTIF(J706, "=0")</f>
        <v>5</v>
      </c>
      <c r="AF6" s="0" t="n">
        <f aca="false">COUNTIF(J34, "=0")+COUNTIF(J76,"=0")+COUNTIF(J118, "=0")+COUNTIF(J160,"=0")+COUNTIF(J244, "=0")+COUNTIF(J286,"=0")+COUNTIF(J328, "=0")+COUNTIF(J370,"=0")+COUNTIF(J412, "=0")+COUNTIF(J482,"=0")+COUNTIF(J510, "=0")+COUNTIF(J552,"=0")+COUNTIF(J594, "=0")+COUNTIF(J636,"=0")+COUNTIF(J678, "=0")+COUNTIF(J720, "=0")+COUNTIF(J748, "=0")</f>
        <v>12</v>
      </c>
      <c r="AG6" s="0" t="n">
        <f aca="false">COUNTIF(J48, "=0")+COUNTIF(J132,"=0")+COUNTIF(J174, "=0")+COUNTIF(J216,"=0")+COUNTIF(J258, "=0")+COUNTIF(J300,"=0")+COUNTIF(J342, "=0")+COUNTIF(J384,"=0")+COUNTIF(J426, "=0")+COUNTIF(J454,"=0")+COUNTIF(J468, "=0")+COUNTIF(J524,"=0")+COUNTIF(J566, "=0")+COUNTIF(J608,"=0")+COUNTIF(J650, "=0")+COUNTIF(J692,"=0")+COUNTIF(J734, "=0")</f>
        <v>8</v>
      </c>
      <c r="AH6" s="0" t="n">
        <f aca="false">AI6+AJ6+AK6</f>
        <v>36</v>
      </c>
      <c r="AI6" s="0" t="n">
        <f aca="false">COUNTIF(G20, "=1")+COUNTIF(H20,"=1")+COUNTIF(I20, "=1")+COUNTIF(F20,"=1")+COUNTIF(G62, "=1")+COUNTIF(H62,"=1")+COUNTIF(I62, "=1")+COUNTIF(F62,"=1")+COUNTIF(G104, "=1")+COUNTIF(H104,"=1")+COUNTIF(I104,"=1")+COUNTIF(F104,"=1")+COUNTIF(G146, "=1")+COUNTIF(H146,"=1")+COUNTIF(I146,"=1")+COUNTIF(F146,"=1")+COUNTIF(G188, "=1")+COUNTIF(H188,"=1")+COUNTIF(I188,"=1")+COUNTIF(F188,"=1")+COUNTIF(G230, "=1")+COUNTIF(H230,"=1")+COUNTIF(I230,"=1")+COUNTIF(F230,"=1")+COUNTIF(G272, "=1")+COUNTIF(H272,"=1")+COUNTIF(I272, "=1")+COUNTIF(F272,"=1")+COUNTIF(G314, "=1")+COUNTIF(H314,"=1")+COUNTIF(I314,"=1")+COUNTIF(F314,"=1")+COUNTIF(G356, "=1")+COUNTIF(H356,"=1")+COUNTIF(I356,"=1")+COUNTIF(F356,"=1")+COUNTIF(G398, "=1")+COUNTIF(H398,"=1")+COUNTIF(I398, "=1")+COUNTIF(F398,"=1")+COUNTIF(G440, "=1")+COUNTIF(H440,"=1")+COUNTIF(I440,"=1")+COUNTIF(F440,"=1")+COUNTIF(G496, "=1")+COUNTIF(H496,"=1")+COUNTIF(I496,"=1")+COUNTIF(F496,"=1")+COUNTIF(G538, "=1")+COUNTIF(H538,"=1")+COUNTIF(I538, "=1")+COUNTIF(F538,"=1")+COUNTIF(G580, "=1")+COUNTIF(H580,"=1")+COUNTIF(I580,"=1")+COUNTIF(F580,"=1")+COUNTIF(G622, "=1")+COUNTIF(H622,"=1")+COUNTIF(I622,"=1")+COUNTIF(F622,"=1")+COUNTIF(G664, "=1")+COUNTIF(H664,"=1")+COUNTIF(I664, "=1")+COUNTIF(F664,"=1")+COUNTIF(F706, "=1")+COUNTIF(G706, "=1")+COUNTIF(H706,"=1")+COUNTIF(I706, "=1")</f>
        <v>7</v>
      </c>
      <c r="AJ6" s="0" t="n">
        <f aca="false">COUNTIF(G34, "=1")+COUNTIF(H34,"=1")+COUNTIF(I34, "=1")+COUNTIF(F34,"=1")+COUNTIF(G76, "=1")+COUNTIF(H76,"=1")+COUNTIF(I76, "=1")+COUNTIF(F76,"=1")+COUNTIF(G118, "=1")+COUNTIF(H118,"=1")+COUNTIF(I118,"=1")+COUNTIF(F118,"=1")+COUNTIF(G160, "=1")+COUNTIF(H160,"=1")+COUNTIF(I160,"=1")+COUNTIF(F160,"=1")+COUNTIF(G244, "=1")+COUNTIF(H244,"=1")+COUNTIF(I244,"=1")+COUNTIF(F244,"=1")+COUNTIF(G286, "=1")+COUNTIF(H286,"=1")+COUNTIF(I286,"=1")+COUNTIF(F286,"=1")+COUNTIF(G328, "=1")+COUNTIF(H328,"=1")+COUNTIF(I328, "=1")+COUNTIF(F328,"=1")+COUNTIF(G370, "=1")+COUNTIF(H370,"=1")+COUNTIF(I370,"=1")+COUNTIF(F370,"=1")+COUNTIF(G412, "=1")+COUNTIF(H412,"=1")+COUNTIF(I412,"=1")+COUNTIF(F412,"=1")+COUNTIF(G482, "=1")+COUNTIF(H482,"=1")+COUNTIF(I482, "=1")+COUNTIF(F482,"=1")+COUNTIF(G510, "=1")+COUNTIF(H510,"=1")+COUNTIF(I510,"=1")+COUNTIF(F510,"=1")+COUNTIF(G552, "=1")+COUNTIF(H552,"=1")+COUNTIF(I552,"=1")+COUNTIF(F552,"=1")+COUNTIF(G594, "=1")+COUNTIF(H594,"=1")+COUNTIF(I594, "=1")+COUNTIF(F594,"=1")+COUNTIF(G636, "=1")+COUNTIF(H636,"=1")+COUNTIF(I636,"=1")+COUNTIF(F636,"=1")+COUNTIF(G678, "=1")+COUNTIF(H678,"=1")+COUNTIF(I678,"=1")+COUNTIF(F678,"=1")+COUNTIF(F720, "=1")+COUNTIF(G720, "=1")+COUNTIF(H720,"=1")+COUNTIF(I720, "=1")+COUNTIF(F748, "=1")+COUNTIF(G748, "=1")+COUNTIF(H748,"=1")+COUNTIF(I748, "=1")</f>
        <v>19</v>
      </c>
      <c r="AK6" s="0" t="n">
        <f aca="false">COUNTIF(G48, "=1")+COUNTIF(H48,"=1")+COUNTIF(I48, "=1")+COUNTIF(F48,"=1")+COUNTIF(G132, "=1")+COUNTIF(H132,"=1")+COUNTIF(I132, "=1")+COUNTIF(F132,"=1")+COUNTIF(G174, "=1")+COUNTIF(H174,"=1")+COUNTIF(I174,"=1")+COUNTIF(F174,"=1")+COUNTIF(G216, "=1")+COUNTIF(H216,"=1")+COUNTIF(I216,"=1")+COUNTIF(F216,"=1")+COUNTIF(G258, "=1")+COUNTIF(H258,"=1")+COUNTIF(I258,"=1")+COUNTIF(F258,"=1")+COUNTIF(G300, "=1")+COUNTIF(H300,"=1")+COUNTIF(I300,"=1")+COUNTIF(F300,"=1")+COUNTIF(G342, "=1")+COUNTIF(H342,"=1")+COUNTIF(I342, "=1")+COUNTIF(F342,"=1")+COUNTIF(G384, "=1")+COUNTIF(H384,"=1")+COUNTIF(I384,"=1")+COUNTIF(F384,"=1")+COUNTIF(G426, "=1")+COUNTIF(H426,"=1")+COUNTIF(I426,"=1")+COUNTIF(F426,"=1")+COUNTIF(G454, "=1")+COUNTIF(H454,"=1")+COUNTIF(I454, "=1")+COUNTIF(F454,"=1")+COUNTIF(G468, "=1")+COUNTIF(H468,"=1")+COUNTIF(I468,"=1")+COUNTIF(F468,"=1")+COUNTIF(G524, "=1")+COUNTIF(H524,"=1")+COUNTIF(I524,"=1")+COUNTIF(F524,"=1")+COUNTIF(G566, "=1")+COUNTIF(H566,"=1")+COUNTIF(I566, "=1")+COUNTIF(F566,"=1")+COUNTIF(G608, "=1")+COUNTIF(H608,"=1")+COUNTIF(I608,"=1")+COUNTIF(F608,"=1")+COUNTIF(G650, "=1")+COUNTIF(H650,"=1")+COUNTIF(I650,"=1")+COUNTIF(F650,"=1")+COUNTIF(G692, "=1")+COUNTIF(H692,"=1")+COUNTIF(I692, "=1")+COUNTIF(F692,"=1")+COUNTIF(F734, "=1")+COUNTIF(G734, "=1")+COUNTIF(H734,"=1")+COUNTIF(I734, "=1")</f>
        <v>10</v>
      </c>
      <c r="AL6" s="0" t="n">
        <f aca="false">AM6+AN6+AO6</f>
        <v>126089</v>
      </c>
      <c r="AM6" s="0" t="n">
        <f aca="false">Q20+Q62+Q104+Q146+Q188+Q230+Q272+Q314+Q356+Q398+Q440+Q496+Q538+Q580+Q622+Q664+Q706</f>
        <v>26468</v>
      </c>
      <c r="AN6" s="0" t="n">
        <f aca="false">Q34+Q76+Q118+Q160+Q244+Q286+Q328+Q370+Q412+Q482+Q510+Q552+Q594+Q636+Q678+Q720+Q748</f>
        <v>49036</v>
      </c>
      <c r="AO6" s="0" t="n">
        <f aca="false">Q48+Q132+Q174+Q216+Q258+Q300+Q342+Q384+Q426+Q454+Q468+Q524+Q566+Q608+Q650+Q692+Q734</f>
        <v>50585</v>
      </c>
    </row>
    <row r="7" customFormat="false" ht="15" hidden="false" customHeight="false" outlineLevel="0" collapsed="false">
      <c r="A7" s="1" t="s">
        <v>31</v>
      </c>
      <c r="B7" s="0" t="s">
        <v>32</v>
      </c>
      <c r="C7" s="0" t="n">
        <v>6</v>
      </c>
      <c r="D7" s="0" t="n">
        <v>15</v>
      </c>
      <c r="E7" s="0" t="n">
        <v>15</v>
      </c>
      <c r="F7" s="0" t="n">
        <v>1</v>
      </c>
      <c r="G7" s="0" t="n">
        <v>0</v>
      </c>
      <c r="H7" s="0" t="n">
        <v>0</v>
      </c>
      <c r="I7" s="0" t="n">
        <v>0</v>
      </c>
      <c r="J7" s="3" t="n">
        <v>1</v>
      </c>
      <c r="K7" s="4" t="n">
        <v>0</v>
      </c>
      <c r="R7" s="0" t="n">
        <f aca="false">L21+L63+L105+L147+L189+L231+L273+L315+L357+L399+L441+L497+L539+L581+L623+L665+L707+L35+L77+L119+L161+L245+L287+L329+L371+L413+L483+L511+L553+L595+L637+L679+L721+L749+L49+L133+L175+L217+L259+L301+L343+L385+L427+L455+L469+L525+L567+L609+L651+L693+L735</f>
        <v>222</v>
      </c>
      <c r="S7" s="0" t="n">
        <f aca="false">N21+N63+N105+N147+N189+N231+N273+N315+N357+N399+N441+N497+N539+N581+N623+N665+N707+N35+N77+N119+N161+N245+N287+N329+N371+N413+N483+N511+N553+N595+N637+N679+N721+N749+N49+N133+N175+N217+N259+N301+N343+N385+N427+N455+N469+N525+N567+N609+N651+N693+N735</f>
        <v>47</v>
      </c>
      <c r="T7" s="0" t="n">
        <f aca="false">O21+O63+O105+O147+O189+O231+O273+O315+O357+O399+O441+O497+O539+O581+O623+O665+O707+O35+O77+O119+O161+O245+O287+O329+O371+O413+O483+O511+O553+O595+O637+O679+O721+O749+O49+O133+O175+O217+O259+O301+O343+O385+O427+O455+O469+O525+O567+O609+O651+O693+O735</f>
        <v>26</v>
      </c>
      <c r="U7" s="0" t="n">
        <f aca="false">R7-S7-T7</f>
        <v>149</v>
      </c>
      <c r="V7" s="0" t="n">
        <f aca="false">W7+X7+Y7</f>
        <v>48</v>
      </c>
      <c r="W7" s="0" t="n">
        <f aca="false">COUNTIF(F21, "=1")+COUNTIF(J21,"=1")+COUNTIF(F63, "=1")+COUNTIF(J63,"=1")+COUNTIF(F105, "=1")+COUNTIF(J105,"=1")+COUNTIF(F147, "=1")+COUNTIF(J147,"=1")+COUNTIF(F189, "=1")+COUNTIF(J189,"=1")+COUNTIF(F231, "=1")+COUNTIF(J231,"=1")+COUNTIF(F273, "=1")+COUNTIF(J273,"=1")+COUNTIF(F315, "=1")+COUNTIF(J315,"=1")+COUNTIF(F357, "=1")+COUNTIF(J357,"=1")+COUNTIF(F399, "=1")+COUNTIF(J399,"=1")+COUNTIF(F441, "=1")+COUNTIF(J441,"=1")+COUNTIF(F497, "=1")+COUNTIF(J497,"=1")+COUNTIF(F539, "=1")+COUNTIF(J539,"=1")+COUNTIF(F581, "=1")+COUNTIF(J581,"=1")+COUNTIF(F623, "=1")+COUNTIF(J623,"=1")+COUNTIF(F665, "=1")+COUNTIF(J665,"=1")+COUNTIF(F707, "=1")+COUNTIF(J707, "=1")</f>
        <v>18</v>
      </c>
      <c r="X7" s="0" t="n">
        <f aca="false">COUNTIF(F35, "=1")+COUNTIF(J35,"=1")+COUNTIF(F77, "=1")+COUNTIF(J77,"=1")+COUNTIF(F119, "=1")+COUNTIF(J119,"=1")+COUNTIF(F161, "=1")+COUNTIF(J161,"=1")+COUNTIF(F245, "=1")+COUNTIF(J245,"=1")+COUNTIF(F287, "=1")+COUNTIF(J287,"=1")+COUNTIF(F329, "=1")+COUNTIF(J329,"=1")+COUNTIF(F371, "=1")+COUNTIF(J371,"=1")+COUNTIF(F413, "=1")+COUNTIF(J413,"=1")+COUNTIF(F483, "=1")+COUNTIF(J483,"=1")+COUNTIF(F511, "=1")+COUNTIF(J511,"=1")+COUNTIF(F553, "=1")+COUNTIF(J553,"=1")+COUNTIF(F595, "=1")+COUNTIF(J595,"=1")+COUNTIF(F637, "=1")+COUNTIF(J637,"=1")+COUNTIF(F679, "=1")+COUNTIF(J679,"=1")+COUNTIF(F721, "=1")+COUNTIF(J721, "=1")+COUNTIF(F749, "=1")+COUNTIF(J749, "=1")</f>
        <v>15</v>
      </c>
      <c r="Y7" s="0" t="n">
        <f aca="false">COUNTIF(F49, "=1")+COUNTIF(J49,"=1")+COUNTIF(F133, "=1")+COUNTIF(J133,"=1")+COUNTIF(F175, "=1")+COUNTIF(J175,"=1")+COUNTIF(F217, "=1")+COUNTIF(J217,"=1")+COUNTIF(F259, "=1")+COUNTIF(J259,"=1")+COUNTIF(F301, "=1")+COUNTIF(J301,"=1")+COUNTIF(F343, "=1")+COUNTIF(J343,"=1")+COUNTIF(F385, "=1")+COUNTIF(J385,"=1")+COUNTIF(F427, "=1")+COUNTIF(J427,"=1")+COUNTIF(F455, "=1")+COUNTIF(J455,"=1")+COUNTIF(F469, "=1")+COUNTIF(J469,"=1")+COUNTIF(F525, "=1")+COUNTIF(J525,"=1")+COUNTIF(F567, "=1")+COUNTIF(J567,"=1")+COUNTIF(F609, "=1")+COUNTIF(J609,"=1")+COUNTIF(F651, "=1")+COUNTIF(J651,"=1")+COUNTIF(F693, "=1")+COUNTIF(J693,"=1")+COUNTIF(F735, "=1")+COUNTIF(J735, "=1")</f>
        <v>15</v>
      </c>
      <c r="Z7" s="0" t="n">
        <f aca="false">R7-V7</f>
        <v>174</v>
      </c>
      <c r="AA7" s="0" t="n">
        <f aca="false">COUNTIF(G21, "=0")+COUNTIF(H21,"=0")+COUNTIF(I21, "=0")+COUNTIF(K21,"=0")+COUNTIF(G63, "=0")+COUNTIF(H63,"=0")+COUNTIF(I63, "=0")+COUNTIF(K63,"=0")+COUNTIF(G105, "=0")+COUNTIF(H105,"=0")+COUNTIF(I105,"=0")+COUNTIF(K105,"=0")+COUNTIF(G147, "=0")+COUNTIF(H147,"=0")+COUNTIF(I147,"=0")+COUNTIF(K147,"=0")+COUNTIF(G189, "=0")+COUNTIF(H189,"=0")+COUNTIF(I189,"=0")+COUNTIF(K189,"=0")+COUNTIF(G231, "=0")+COUNTIF(H231,"=0")+COUNTIF(I231,"=0")+COUNTIF(K231,"=0")+COUNTIF(G273, "=0")+COUNTIF(H273,"=0")+COUNTIF(I273, "=0")+COUNTIF(K273,"=0")+COUNTIF(G315, "=0")+COUNTIF(H315,"=0")+COUNTIF(I315,"=0")+COUNTIF(K315,"=0")+COUNTIF(G357, "=0")+COUNTIF(H357,"=0")+COUNTIF(I357,"=0")+COUNTIF(K357,"=0")+COUNTIF(G399, "=0")+COUNTIF(H399,"=0")+COUNTIF(I399, "=0")+COUNTIF(K399,"=0")+COUNTIF(G441, "=0")+COUNTIF(H441,"=0")+COUNTIF(I441,"=0")+COUNTIF(K441,"=0")+COUNTIF(G497, "=0")+COUNTIF(H497,"=0")+COUNTIF(I497,"=0")+COUNTIF(K497,"=0")+COUNTIF(G539, "=0")+COUNTIF(H539,"=0")+COUNTIF(I539, "=0")+COUNTIF(K539,"=0")+COUNTIF(G581, "=0")+COUNTIF(H581,"=0")+COUNTIF(I581,"=0")+COUNTIF(K581,"=0")+COUNTIF(G623, "=0")+COUNTIF(H623,"=0")+COUNTIF(I623,"=0")+COUNTIF(K623,"=0")+COUNTIF(G665, "=0")+COUNTIF(H665,"=0")+COUNTIF(I665, "=0")+COUNTIF(K665,"=0")+COUNTIF(G707, "=0")+COUNTIF(H707,"=0")+COUNTIF(I707,"=0")+COUNTIF(K707,"=0")</f>
        <v>60</v>
      </c>
      <c r="AB7" s="0" t="n">
        <f aca="false">COUNTIF(G35, "=0")+COUNTIF(H35,"=0")+COUNTIF(I35, "=0")+COUNTIF(K35,"=0")+COUNTIF(G77, "=0")+COUNTIF(H77,"=0")+COUNTIF(I77, "=0")+COUNTIF(K77,"=0")+COUNTIF(G119, "=0")+COUNTIF(H119,"=0")+COUNTIF(I119,"=0")+COUNTIF(K119,"=0")+COUNTIF(G161, "=0")+COUNTIF(H161,"=0")+COUNTIF(I161,"=0")+COUNTIF(K161,"=0")+COUNTIF(G245, "=0")+COUNTIF(H245,"=0")+COUNTIF(I245,"=0")+COUNTIF(K245,"=0")+COUNTIF(G287, "=0")+COUNTIF(H287,"=0")+COUNTIF(I287,"=0")+COUNTIF(K287,"=0")+COUNTIF(G329, "=0")+COUNTIF(H329,"=0")+COUNTIF(I329, "=0")+COUNTIF(K329,"=0")+COUNTIF(G371, "=0")+COUNTIF(H371,"=0")+COUNTIF(I371,"=0")+COUNTIF(K371,"=0")+COUNTIF(G413, "=0")+COUNTIF(H413,"=0")+COUNTIF(I413,"=0")+COUNTIF(K413,"=0")+COUNTIF(G483, "=0")+COUNTIF(H483,"=0")+COUNTIF(I483, "=0")+COUNTIF(K483,"=0")+COUNTIF(G511, "=0")+COUNTIF(H511,"=0")+COUNTIF(I511,"=0")+COUNTIF(K511,"=0")+COUNTIF(G553, "=0")+COUNTIF(H553,"=0")+COUNTIF(I553,"=0")+COUNTIF(K553,"=0")+COUNTIF(G595, "=0")+COUNTIF(H595,"=0")+COUNTIF(I595, "=0")+COUNTIF(K595,"=0")+COUNTIF(G637, "=0")+COUNTIF(H637,"=0")+COUNTIF(I637,"=0")+COUNTIF(K637,"=0")+COUNTIF(G679, "=0")+COUNTIF(H679,"=0")+COUNTIF(I679,"=0")+COUNTIF(K679,"=0")+COUNTIF(G721, "=0")+COUNTIF(H721,"=0")+COUNTIF(I721,"=0")+COUNTIF(K721,"=0")+COUNTIF(G749, "=0")+COUNTIF(H749,"=0")+COUNTIF(I749,"=0")+COUNTIF(K749,"=0")</f>
        <v>57</v>
      </c>
      <c r="AC7" s="0" t="n">
        <f aca="false">COUNTIF(G49, "=0")+COUNTIF(H49,"=0")+COUNTIF(I49, "=0")+COUNTIF(K49,"=0")+COUNTIF(G133, "=0")+COUNTIF(H133,"=0")+COUNTIF(I133, "=0")+COUNTIF(K133,"=0")+COUNTIF(G175, "=0")+COUNTIF(H175,"=0")+COUNTIF(I175,"=0")+COUNTIF(K175,"=0")+COUNTIF(G217, "=0")+COUNTIF(H217,"=0")+COUNTIF(I217,"=0")+COUNTIF(K217,"=0")+COUNTIF(G259, "=0")+COUNTIF(H259,"=0")+COUNTIF(I259,"=0")+COUNTIF(K259,"=0")+COUNTIF(G301, "=0")+COUNTIF(H301,"=0")+COUNTIF(I301,"=0")+COUNTIF(K301,"=0")+COUNTIF(G343, "=0")+COUNTIF(H343,"=0")+COUNTIF(I343, "=0")+COUNTIF(K343,"=0")+COUNTIF(G385, "=0")+COUNTIF(H385,"=0")+COUNTIF(I385,"=0")+COUNTIF(K385,"=0")+COUNTIF(G427, "=0")+COUNTIF(H427,"=0")+COUNTIF(I427,"=0")+COUNTIF(K427,"=0")+COUNTIF(G455, "=0")+COUNTIF(H455,"=0")+COUNTIF(I455, "=0")+COUNTIF(K455,"=0")+COUNTIF(G469, "=0")+COUNTIF(H469,"=0")+COUNTIF(I469,"=0")+COUNTIF(K469,"=0")+COUNTIF(G525, "=0")+COUNTIF(H525,"=0")+COUNTIF(I525,"=0")+COUNTIF(K525,"=0")+COUNTIF(G567, "=0")+COUNTIF(H567,"=0")+COUNTIF(I567, "=0")+COUNTIF(K567,"=0")+COUNTIF(G609, "=0")+COUNTIF(H609,"=0")+COUNTIF(I609,"=0")+COUNTIF(K609,"=0")+COUNTIF(G651, "=0")+COUNTIF(H651,"=0")+COUNTIF(I651,"=0")+COUNTIF(K651,"=0")+COUNTIF(G693, "=0")+COUNTIF(H693,"=0")+COUNTIF(I693, "=0")+COUNTIF(K693,"=0")+COUNTIF(G735, "=0")+COUNTIF(H735,"=0")+COUNTIF(I735,"=0")+COUNTIF(K735,"=0")</f>
        <v>57</v>
      </c>
      <c r="AD7" s="0" t="n">
        <f aca="false">AE7+AF7+AG7</f>
        <v>54</v>
      </c>
      <c r="AE7" s="0" t="n">
        <f aca="false">COUNTIF(F21, "=0")+COUNTIF(J21,"=0")+COUNTIF(F63, "=0")+COUNTIF(J63,"=0")+COUNTIF(F105, "=0")+COUNTIF(J105,"=0")+COUNTIF(F147, "=0")+COUNTIF(J147,"=0")+COUNTIF(F189, "=0")+COUNTIF(J189,"=0")+COUNTIF(F231, "=0")+COUNTIF(J231,"=0")+COUNTIF(F273, "=0")+COUNTIF(J273,"=0")+COUNTIF(F315, "=0")+COUNTIF(J315,"=0")+COUNTIF(F357, "=0")+COUNTIF(J357,"=0")+COUNTIF(F399, "=0")+COUNTIF(J399,"=0")+COUNTIF(F441, "=0")+COUNTIF(J441,"=0")+COUNTIF(F497, "=0")+COUNTIF(J497,"=0")+COUNTIF(F539, "=0")+COUNTIF(J539,"=0")+COUNTIF(F581, "=0")+COUNTIF(J581,"=0")+COUNTIF(F623, "=0")+COUNTIF(J623,"=0")+COUNTIF(F665, "=0")+COUNTIF(J665,"=0")+COUNTIF(F707, "=0")+COUNTIF(J707, "=0")</f>
        <v>16</v>
      </c>
      <c r="AF7" s="0" t="n">
        <f aca="false">COUNTIF(F35, "=0")+COUNTIF(J35,"=0")+COUNTIF(F77, "=0")+COUNTIF(J77,"=0")+COUNTIF(F119, "=0")+COUNTIF(J119,"=0")+COUNTIF(F161, "=0")+COUNTIF(J161,"=0")+COUNTIF(F245, "=0")+COUNTIF(J245,"=0")+COUNTIF(F287, "=0")+COUNTIF(J287,"=0")+COUNTIF(F329, "=0")+COUNTIF(J329,"=0")+COUNTIF(F371, "=0")+COUNTIF(J371,"=0")+COUNTIF(F413, "=0")+COUNTIF(J413,"=0")+COUNTIF(F483, "=0")+COUNTIF(J483,"=0")+COUNTIF(F511, "=0")+COUNTIF(J511,"=0")+COUNTIF(F553, "=0")+COUNTIF(J553,"=0")+COUNTIF(F595, "=0")+COUNTIF(J595,"=0")+COUNTIF(F637, "=0")+COUNTIF(J637,"=0")+COUNTIF(F679, "=0")+COUNTIF(J679,"=0")+COUNTIF(F721, "=0")+COUNTIF(J721, "=0")+COUNTIF(F749, "=0")+COUNTIF(J749, "=0")</f>
        <v>19</v>
      </c>
      <c r="AG7" s="0" t="n">
        <f aca="false">COUNTIF(F49, "=0")+COUNTIF(J49,"=0")+COUNTIF(F133, "=0")+COUNTIF(J133,"=0")+COUNTIF(F175, "=0")+COUNTIF(J175,"=0")+COUNTIF(F217, "=0")+COUNTIF(J217,"=0")+COUNTIF(F259, "=0")+COUNTIF(J259,"=0")+COUNTIF(F301, "=0")+COUNTIF(J301,"=0")+COUNTIF(F343, "=0")+COUNTIF(J343,"=0")+COUNTIF(F385, "=0")+COUNTIF(J385,"=0")+COUNTIF(F427, "=0")+COUNTIF(J427,"=0")+COUNTIF(F455, "=0")+COUNTIF(J455,"=0")+COUNTIF(F469, "=0")+COUNTIF(J469,"=0")+COUNTIF(F525, "=0")+COUNTIF(J525,"=0")+COUNTIF(F567, "=0")+COUNTIF(J567,"=0")+COUNTIF(F609, "=0")+COUNTIF(J609,"=0")+COUNTIF(F651, "=0")+COUNTIF(J651,"=0")+COUNTIF(F693, "=0")+COUNTIF(J693,"=0")+COUNTIF(F735, "=0")+COUNTIF(J735, "=0")</f>
        <v>19</v>
      </c>
      <c r="AH7" s="0" t="n">
        <f aca="false">AI7+AJ7+AK7</f>
        <v>30</v>
      </c>
      <c r="AI7" s="0" t="n">
        <f aca="false">COUNTIF(G21, "=1")+COUNTIF(H21,"=1")+COUNTIF(I21, "=1")+COUNTIF(K21,"=1")+COUNTIF(G63, "=1")+COUNTIF(H63,"=1")+COUNTIF(I63, "=1")+COUNTIF(K63,"=1")+COUNTIF(G105, "=1")+COUNTIF(H105,"=1")+COUNTIF(I105,"=1")+COUNTIF(K105,"=1")+COUNTIF(G147, "=1")+COUNTIF(H147,"=1")+COUNTIF(I147,"=1")+COUNTIF(K147,"=1")+COUNTIF(G189, "=1")+COUNTIF(H189,"=1")+COUNTIF(I189,"=1")+COUNTIF(K189,"=1")+COUNTIF(G231, "=1")+COUNTIF(H231,"=1")+COUNTIF(I231,"=1")+COUNTIF(K231,"=1")+COUNTIF(G273, "=1")+COUNTIF(H273,"=1")+COUNTIF(I273, "=1")+COUNTIF(K273,"=1")+COUNTIF(G315, "=1")+COUNTIF(H315,"=1")+COUNTIF(I315,"=1")+COUNTIF(K315,"=1")+COUNTIF(G357, "=1")+COUNTIF(H357,"=1")+COUNTIF(I357,"=1")+COUNTIF(K357,"=1")+COUNTIF(G399, "=1")+COUNTIF(H399,"=1")+COUNTIF(I399, "=1")+COUNTIF(K399,"=1")+COUNTIF(G441, "=1")+COUNTIF(H441,"=1")+COUNTIF(I441,"=1")+COUNTIF(K441,"=1")+COUNTIF(G497, "=1")+COUNTIF(H497,"=1")+COUNTIF(I497,"=1")+COUNTIF(K497,"=1")+COUNTIF(G539, "=1")+COUNTIF(H539,"=1")+COUNTIF(I539, "=1")+COUNTIF(K539,"=1")+COUNTIF(G581, "=1")+COUNTIF(H581,"=1")+COUNTIF(I581,"=1")+COUNTIF(K581,"=1")+COUNTIF(G623, "=1")+COUNTIF(H623,"=1")+COUNTIF(I623,"=1")+COUNTIF(K623,"=1")+COUNTIF(G665, "=1")+COUNTIF(H665,"=1")+COUNTIF(I665, "=1")+COUNTIF(K665,"=1")+COUNTIF(G707, "=1")+COUNTIF(H707,"=1")+COUNTIF(I707,"=1")+COUNTIF(K707,"=1")</f>
        <v>8</v>
      </c>
      <c r="AJ7" s="0" t="n">
        <f aca="false">COUNTIF(G35, "=1")+COUNTIF(H35,"=1")+COUNTIF(I35, "=1")+COUNTIF(K35,"=1")+COUNTIF(G77, "=1")+COUNTIF(H77,"=1")+COUNTIF(I77, "=1")+COUNTIF(K77,"=1")+COUNTIF(G119, "=1")+COUNTIF(H119,"=1")+COUNTIF(I119,"=1")+COUNTIF(K119,"=1")+COUNTIF(G161, "=1")+COUNTIF(H161,"=1")+COUNTIF(I161,"=1")+COUNTIF(K161,"=1")+COUNTIF(G245, "=1")+COUNTIF(H245,"=1")+COUNTIF(I245,"=1")+COUNTIF(K245,"=1")+COUNTIF(G287, "=1")+COUNTIF(H287,"=1")+COUNTIF(I287,"=1")+COUNTIF(K287,"=1")+COUNTIF(G329, "=1")+COUNTIF(H329,"=1")+COUNTIF(I329, "=1")+COUNTIF(K329,"=1")+COUNTIF(G371, "=1")+COUNTIF(H371,"=1")+COUNTIF(I371,"=1")+COUNTIF(K371,"=1")+COUNTIF(G413, "=1")+COUNTIF(H413,"=1")+COUNTIF(I413,"=1")+COUNTIF(K413,"=1")+COUNTIF(G483, "=1")+COUNTIF(H483,"=1")+COUNTIF(I483, "=1")+COUNTIF(K483,"=1")+COUNTIF(G511, "=1")+COUNTIF(H511,"=1")+COUNTIF(I511,"=1")+COUNTIF(K511,"=1")+COUNTIF(G553, "=1")+COUNTIF(H553,"=1")+COUNTIF(I553,"=1")+COUNTIF(K553,"=1")+COUNTIF(G595, "=1")+COUNTIF(H595,"=1")+COUNTIF(I595, "=1")+COUNTIF(K595,"=1")+COUNTIF(G637, "=1")+COUNTIF(H637,"=1")+COUNTIF(I637,"=1")+COUNTIF(K637,"=1")+COUNTIF(G679, "=1")+COUNTIF(H679,"=1")+COUNTIF(I679,"=1")+COUNTIF(K679,"=1")+COUNTIF(G721, "=1")+COUNTIF(H721,"=1")+COUNTIF(I721,"=1")+COUNTIF(K721,"=1")+COUNTIF(G749, "=1")+COUNTIF(H749,"=1")+COUNTIF(I749,"=1")+COUNTIF(K749,"=1")</f>
        <v>11</v>
      </c>
      <c r="AK7" s="0" t="n">
        <f aca="false">COUNTIF(G49, "=1")+COUNTIF(H49,"=1")+COUNTIF(I49, "=1")+COUNTIF(K49,"=1")+COUNTIF(G133, "=1")+COUNTIF(H133,"=1")+COUNTIF(I133, "=1")+COUNTIF(K133,"=1")+COUNTIF(G175, "=1")+COUNTIF(H175,"=1")+COUNTIF(I175,"=1")+COUNTIF(K175,"=1")+COUNTIF(G217, "=1")+COUNTIF(H217,"=1")+COUNTIF(I217,"=1")+COUNTIF(K217,"=1")+COUNTIF(G259, "=1")+COUNTIF(H259,"=1")+COUNTIF(I259,"=1")+COUNTIF(K259,"=1")+COUNTIF(G301, "=1")+COUNTIF(H301,"=1")+COUNTIF(I301,"=1")+COUNTIF(K301,"=1")+COUNTIF(G343, "=1")+COUNTIF(H343,"=1")+COUNTIF(I343, "=1")+COUNTIF(K343,"=1")+COUNTIF(G385, "=1")+COUNTIF(H385,"=1")+COUNTIF(I385,"=1")+COUNTIF(K385,"=1")+COUNTIF(G427, "=1")+COUNTIF(H427,"=1")+COUNTIF(I427,"=1")+COUNTIF(K427,"=1")+COUNTIF(G455, "=1")+COUNTIF(H455,"=1")+COUNTIF(I455, "=1")+COUNTIF(K455,"=1")+COUNTIF(G469, "=1")+COUNTIF(H469,"=1")+COUNTIF(I469,"=1")+COUNTIF(K469,"=1")+COUNTIF(G525, "=1")+COUNTIF(H525,"=1")+COUNTIF(I525,"=1")+COUNTIF(K525,"=1")+COUNTIF(G567, "=1")+COUNTIF(H567,"=1")+COUNTIF(I567, "=1")+COUNTIF(K567,"=1")+COUNTIF(G609, "=1")+COUNTIF(H609,"=1")+COUNTIF(I609,"=1")+COUNTIF(K609,"=1")+COUNTIF(G651, "=1")+COUNTIF(H651,"=1")+COUNTIF(I651,"=1")+COUNTIF(K651,"=1")+COUNTIF(G693, "=1")+COUNTIF(H693,"=1")+COUNTIF(I693, "=1")+COUNTIF(K693,"=1")+COUNTIF(G735, "=1")+COUNTIF(H735,"=1")+COUNTIF(I735,"=1")+COUNTIF(K735,"=1")</f>
        <v>11</v>
      </c>
      <c r="AL7" s="0" t="n">
        <f aca="false">AM7+AN7+AO7</f>
        <v>224671</v>
      </c>
      <c r="AM7" s="0" t="n">
        <f aca="false">Q21+Q63+Q105+Q147+Q189+Q231+Q273+Q315+Q357+Q399+Q441+Q497+Q539+Q581+Q623+Q665+Q707</f>
        <v>62323</v>
      </c>
      <c r="AN7" s="0" t="n">
        <f aca="false">Q35+Q77+Q119+Q161+Q245+Q287+Q329+Q371+Q413+Q483+Q511+Q553+Q595+Q637+Q679+Q721+Q749</f>
        <v>87499</v>
      </c>
      <c r="AO7" s="0" t="n">
        <f aca="false">Q49+Q133+Q175+Q217+Q259+Q301+Q343+Q385+Q427+Q455+Q469+Q525+Q567+Q609+Q651+Q693+Q735</f>
        <v>74849</v>
      </c>
    </row>
    <row r="8" customFormat="false" ht="15" hidden="false" customHeight="false" outlineLevel="0" collapsed="false">
      <c r="A8" s="1" t="s">
        <v>31</v>
      </c>
      <c r="B8" s="0" t="s">
        <v>32</v>
      </c>
      <c r="C8" s="0" t="n">
        <v>7</v>
      </c>
      <c r="D8" s="0" t="n">
        <v>345</v>
      </c>
      <c r="E8" s="0" t="n">
        <v>345</v>
      </c>
      <c r="F8" s="0" t="n">
        <v>0</v>
      </c>
      <c r="G8" s="0" t="n">
        <v>0</v>
      </c>
      <c r="H8" s="0" t="n">
        <v>1</v>
      </c>
      <c r="I8" s="0" t="n">
        <v>1</v>
      </c>
      <c r="J8" s="3" t="n">
        <v>1</v>
      </c>
      <c r="K8" s="4" t="n">
        <v>0</v>
      </c>
      <c r="R8" s="0" t="n">
        <f aca="false">L22+L64+L106+L148+L190+L232+L274+L316+L358+L400+L442+L498+L540+L582+L624+L666+L708+L36+L78+L120+L162+L246+L288+L330+L372+L414+L484+L512+L554+L596+L638+L680+L722+L750+L50+L134+L176+L218+L260+L302+L344+L386+L428+L456+L470+L526+L568+L610+L652+L694+L736</f>
        <v>169</v>
      </c>
      <c r="S8" s="0" t="n">
        <f aca="false">N22+N64+N106+N148+N190+N232+N274+N316+N358+N400+N442+N498+N540+N582+N624+N666+N708+N36+N78+N120+N162+N246+N288+N330+N372+N414+N484+N512+N554+N596+N638+N680+N722+N750+N50+N134+N176+N218+N260+N302+N344+N386+N428+N456+N470+N526+N568+N610+N652+N694+N736</f>
        <v>33</v>
      </c>
      <c r="T8" s="0" t="n">
        <f aca="false">O22+O64+O106+O148+O190+O232+O274+O316+O358+O400+O442+O498+O540+O582+O624+O666+O708+O36+O78+O120+O162+O246+O288+O330+O372+O414+O484+O512+O554+O596+O638+O680+O722+O750+O50+O134+O176+O218+O260+O302+O344+O386+O428+O456+O470+O526+O568+O610+O652+O694+O736</f>
        <v>25</v>
      </c>
      <c r="U8" s="0" t="n">
        <f aca="false">R8-S8-T8</f>
        <v>111</v>
      </c>
      <c r="V8" s="0" t="n">
        <f aca="false">W8+X8+Y8</f>
        <v>43</v>
      </c>
      <c r="W8" s="0" t="n">
        <f aca="false">COUNTIF(H22, "=1")+COUNTIF(I22, "=1")+COUNTIF(J22,"=1")+COUNTIF(H64, "=1")+COUNTIF(I64, "=1")+COUNTIF(J64,"=1")+COUNTIF(H106, "=1")+COUNTIF(I106, "=1")+COUNTIF(J106,"=1")+COUNTIF(H148, "=1")+COUNTIF(I148, "=1")+COUNTIF(J148,"=1")+COUNTIF(H190, "=1")+COUNTIF(I190, "=1")+COUNTIF(J190,"=1")+COUNTIF(H232, "=1")+COUNTIF(I232, "=1")+COUNTIF(J232,"=1")+COUNTIF(H274, "=1")+COUNTIF(I274, "=1")+COUNTIF(J274,"=1")+COUNTIF(H316, "=1")+COUNTIF(I316, "=1")+COUNTIF(J316,"=1")+COUNTIF(H358, "=1")+COUNTIF(I358, "=1")+COUNTIF(J358,"=1")+COUNTIF(H400, "=1")+COUNTIF(I400, "=1")+COUNTIF(J400,"=1")+COUNTIF(H442, "=1")+COUNTIF(I442, "=1")+COUNTIF(J442,"=1")+COUNTIF(H498, "=1")+COUNTIF(I498, "=1")+COUNTIF(J498,"=1")+COUNTIF(H540, "=1")+COUNTIF(I540, "=1")+COUNTIF(J540,"=1")+COUNTIF(H582, "=1")+COUNTIF(I582, "=1")+COUNTIF(J582,"=1")+COUNTIF(H624, "=1")+COUNTIF(I624, "=1")+COUNTIF(J624,"=1")+COUNTIF(H666, "=1")+COUNTIF(I666, "=1")+COUNTIF(J666,"=1")+COUNTIF(H708, "=1")+COUNTIF(I708, "=1")+COUNTIF(J708,"=1")</f>
        <v>18</v>
      </c>
      <c r="X8" s="0" t="n">
        <f aca="false">COUNTIF(H36, "=1")+COUNTIF(I36, "=1")+COUNTIF(J36,"=1")+COUNTIF(H78, "=1")+COUNTIF(I78, "=1")+COUNTIF(J78,"=1")+COUNTIF(H120, "=1")+COUNTIF(I120, "=1")+COUNTIF(J120,"=1")+COUNTIF(H162, "=1")+COUNTIF(I162, "=1")+COUNTIF(J162,"=1")+COUNTIF(H246, "=1")+COUNTIF(J246,"=1")+COUNTIF(H288, "=1")+COUNTIF(I288, "=1")+COUNTIF(J288,"=1")+COUNTIF(H330, "=1")+COUNTIF(I330, "=1")+COUNTIF(J330,"=1")+COUNTIF(H372, "=1")+COUNTIF(I372, "=1")+COUNTIF(J372,"=1")+COUNTIF(H414, "=1")+COUNTIF(I414, "=1")+COUNTIF(J414,"=1")+COUNTIF(H484, "=1")+COUNTIF(I484, "=1")+COUNTIF(J484,"=1")+COUNTIF(H512, "=1")+COUNTIF(I512, "=1")+COUNTIF(J512,"=1")+COUNTIF(H554, "=1")+COUNTIF(I554, "=1")+COUNTIF(J554,"=1")+COUNTIF(H596, "=1")+COUNTIF(I596, "=1")+COUNTIF(J596,"=1")+COUNTIF(H638, "=1")+COUNTIF(I638, "=1")+COUNTIF(J638,"=1")+COUNTIF(H680, "=1")+COUNTIF(I680,"=1")+COUNTIF(J680, "=1")+COUNTIF(H722, "=1")+COUNTIF(I722, "=1")+COUNTIF(J722,"=1")+COUNTIF(H750, "=1")+COUNTIF(I750, "=1")+COUNTIF(J750,"=1")</f>
        <v>13</v>
      </c>
      <c r="Y8" s="0" t="n">
        <f aca="false">COUNTIF(H50, "=1")+COUNTIF(I50, "=1")+COUNTIF(J50,"=1")+COUNTIF(H134, "=1")+COUNTIF(I134, "=1")+COUNTIF(J134,"=1")+COUNTIF(H176, "=1")+COUNTIF(I176, "=1")+COUNTIF(J176,"=1")+COUNTIF(H218, "=1")+COUNTIF(I218, "=1")+COUNTIF(J218,"=1")+COUNTIF(H260, "=1")+COUNTIF(I260, "=1")+COUNTIF(J260,"=1")+COUNTIF(H302, "=1")+COUNTIF(I302, "=1")+COUNTIF(J302,"=1")+COUNTIF(H344, "=1")+COUNTIF(I344, "=1")+COUNTIF(J344,"=1")+COUNTIF(H386, "=1")+COUNTIF(I386, "=1")+COUNTIF(J386,"=1")+COUNTIF(H428, "=1")+COUNTIF(I428, "=1")+COUNTIF(J428,"=1")+COUNTIF(H456, "=1")+COUNTIF(I456, "=1")+COUNTIF(J456,"=1")+COUNTIF(H470, "=1")+COUNTIF(I470, "=1")+COUNTIF(J470,"=1")+COUNTIF(H526, "=1")+COUNTIF(I526, "=1")+COUNTIF(J526,"=1")+COUNTIF(H568, "=1")+COUNTIF(I568, "=1")+COUNTIF(J568,"=1")+COUNTIF(H610, "=1")+COUNTIF(I610, "=1")+COUNTIF(J610,"=1")+COUNTIF(H652, "=1")+COUNTIF(I652, "=1")+COUNTIF(J652,"=1")+COUNTIF(H694, "=1")+COUNTIF(I694, "=1")+COUNTIF(J694,"=1")+COUNTIF(H736, "=1")+COUNTIF(I736, "=1")+COUNTIF(J736,"=1")</f>
        <v>12</v>
      </c>
      <c r="Z8" s="0" t="n">
        <f aca="false">R8-V8</f>
        <v>126</v>
      </c>
      <c r="AA8" s="0" t="n">
        <f aca="false">COUNTIF(G22, "=0")+COUNTIF(F22,"=0")+COUNTIF(K22,"=0")+COUNTIF(G64, "=0")+COUNTIF(F64,"=0")+COUNTIF(K64,"=0")+COUNTIF(G106, "=0")+COUNTIF(F106,"=0")+COUNTIF(K106,"=0")+COUNTIF(G148, "=0")+COUNTIF(F148,"=0")+COUNTIF(K148,"=0")+COUNTIF(G190, "=0")+COUNTIF(F190,"=0")+COUNTIF(K190,"=0")+COUNTIF(G232, "=0")+COUNTIF(F232,"=0")+COUNTIF(K232,"=0")+COUNTIF(G274, "=0")+COUNTIF(F274,"=0")+COUNTIF(K274,"=0")+COUNTIF(G316, "=0")+COUNTIF(F316,"=0")+COUNTIF(K316,"=0")+COUNTIF(G358, "=0")+COUNTIF(F358,"=0")+COUNTIF(K358,"=0")+COUNTIF(G400, "=0")+COUNTIF(F400,"=0")+COUNTIF(K400,"=0")+COUNTIF(G442, "=0")+COUNTIF(F442,"=0")+COUNTIF(K442,"=0")+COUNTIF(G498, "=0")+COUNTIF(F498,"=0")+COUNTIF(K498,"=0")+COUNTIF(G540, "=0")+COUNTIF(F540,"=0")+COUNTIF(K540,"=0")+COUNTIF(G582, "=0")+COUNTIF(F582,"=0")+COUNTIF(K582,"=0")+COUNTIF(G624, "=0")+COUNTIF(F624,"=0")+COUNTIF(K624,"=0")+COUNTIF(G666, "=0")+COUNTIF(F666,"=0")+COUNTIF(K666,"=0")+COUNTIF(G708, "=0")+COUNTIF(F708,"=0")+COUNTIF(K708,"=0")</f>
        <v>45</v>
      </c>
      <c r="AB8" s="0" t="n">
        <f aca="false">COUNTIF(G36, "=0")+COUNTIF(F36,"=0")+COUNTIF(K36,"=0")+COUNTIF(G78, "=0")+COUNTIF(F78,"=0")+COUNTIF(K78,"=0")+COUNTIF(G120, "=0")+COUNTIF(F120,"=0")+COUNTIF(K120,"=0")+COUNTIF(G162, "=0")+COUNTIF(F162,"=0")+COUNTIF(K162,"=0")+COUNTIF(G246, "=0")+COUNTIF(F246,"=0")+COUNTIF(K246,"=0")+COUNTIF(G288, "=0")+COUNTIF(F288,"=0")+COUNTIF(K288,"=0")+COUNTIF(G330, "=0")+COUNTIF(F330,"=0")+COUNTIF(K330,"=0")+COUNTIF(G372, "=0")+COUNTIF(F372,"=0")+COUNTIF(K372,"=0")+COUNTIF(G414, "=0")+COUNTIF(F414,"=0")+COUNTIF(K414,"=0")+COUNTIF(G484, "=0")+COUNTIF(F484,"=0")+COUNTIF(K484,"=0")+COUNTIF(G512, "=0")+COUNTIF(F512,"=0")+COUNTIF(K512,"=0")+COUNTIF(G554, "=0")+COUNTIF(F554,"=0")+COUNTIF(K554,"=0")+COUNTIF(G596, "=0")+COUNTIF(F596,"=0")+COUNTIF(K596,"=0")+COUNTIF(G638, "=0")+COUNTIF(F638,"=0")+COUNTIF(K638,"=0")+COUNTIF(G680, "=0")+COUNTIF(F680,"=0")+COUNTIF(K680,"=0")+COUNTIF(G722, "=0")+COUNTIF(F722,"=0")+COUNTIF(K722,"=0")+COUNTIF(G750, "=0")+COUNTIF(F750,"=0")+COUNTIF(K750,"=0")</f>
        <v>39</v>
      </c>
      <c r="AC8" s="0" t="n">
        <f aca="false">COUNTIF(F50, "=0")+COUNTIF(G50,"=0")+COUNTIF(K50, "=0")+COUNTIF(F134, "=0")+COUNTIF(G134,"=0")+COUNTIF(K134, "=0")+COUNTIF(F176, "=0")+COUNTIF(G176,"=0")+COUNTIF(K176,"=0")+COUNTIF(F218, "=0")+COUNTIF(G218,"=0")+COUNTIF(K218,"=0")+COUNTIF(F260, "=0")+COUNTIF(G260,"=0")+COUNTIF(K260,"=0")+COUNTIF(F302, "=0")+COUNTIF(G302,"=0")+COUNTIF(K302,"=0")+COUNTIF(F344, "=0")+COUNTIF(G344,"=0")+COUNTIF(K344, "=0")+COUNTIF(F386, "=0")+COUNTIF(G386,"=0")+COUNTIF(K386,"=0")+COUNTIF(F428, "=0")+COUNTIF(G428,"=0")+COUNTIF(K428,"=0")+COUNTIF(F456, "=0")+COUNTIF(G456,"=0")+COUNTIF(K456, "=0")+COUNTIF(F470, "=0")+COUNTIF(G470,"=0")+COUNTIF(K470,"=0")+COUNTIF(F526, "=0")+COUNTIF(G526,"=0")+COUNTIF(K526,"=0")+COUNTIF(F568, "=0")+COUNTIF(G568,"=0")+COUNTIF(K568, "=0")+COUNTIF(F610, "=0")+COUNTIF(G610,"=0")+COUNTIF(K610,"=0")+COUNTIF(F652, "=0")+COUNTIF(G652,"=0")+COUNTIF(K652,"=0")+COUNTIF(F694, "=0")+COUNTIF(G694,"=0")+COUNTIF(K694, "=0")+COUNTIF(G736, "=0")+COUNTIF(F736,"=0")+COUNTIF(K736,"=0")</f>
        <v>41</v>
      </c>
      <c r="AD8" s="0" t="n">
        <f aca="false">AE8+AF8+AG8</f>
        <v>106</v>
      </c>
      <c r="AE8" s="0" t="n">
        <f aca="false">COUNTIF(H22, "=0")+COUNTIF(I22, "=0")+COUNTIF(J22,"=0")+COUNTIF(H64, "=0")+COUNTIF(I64, "=0")+COUNTIF(J64,"=0")+COUNTIF(H106, "=0")+COUNTIF(I106, "=0")+COUNTIF(J106,"=0")+COUNTIF(H148, "=0")+COUNTIF(I148, "=0")+COUNTIF(J148,"=0")+COUNTIF(H190, "=0")+COUNTIF(I190, "=0")+COUNTIF(J190,"=0")+COUNTIF(H232, "=0")+COUNTIF(I232, "=0")+COUNTIF(J232,"=0")+COUNTIF(H274, "=0")+COUNTIF(I274, "=0")+COUNTIF(J274,"=0")+COUNTIF(H316, "=0")+COUNTIF(I316, "=0")+COUNTIF(J316,"=0")+COUNTIF(H358, "=0")+COUNTIF(I358, "=0")+COUNTIF(J358,"=0")+COUNTIF(H400, "=0")+COUNTIF(I400, "=0")+COUNTIF(J400,"=0")+COUNTIF(H442, "=0")+COUNTIF(I442, "=0")+COUNTIF(J442,"=0")+COUNTIF(H498, "=0")+COUNTIF(I498, "=0")+COUNTIF(J498,"=0")+COUNTIF(H540, "=0")+COUNTIF(I540, "=0")+COUNTIF(J540,"=0")+COUNTIF(H582, "=0")+COUNTIF(I582, "=0")+COUNTIF(J582,"=0")+COUNTIF(H624, "=0")+COUNTIF(I624, "=0")+COUNTIF(J624,"=0")+COUNTIF(H666, "=0")+COUNTIF(I666, "=0")+COUNTIF(J666,"=0")+COUNTIF(H708, "=0")+COUNTIF(I708, "=0")+COUNTIF(J708,"=0")</f>
        <v>33</v>
      </c>
      <c r="AF8" s="0" t="n">
        <f aca="false">COUNTIF(H36, "=0")+COUNTIF(I36, "=0")+COUNTIF(J36,"=0")+COUNTIF(H78, "=0")+COUNTIF(I78, "=0")+COUNTIF(J78,"=0")+COUNTIF(H120, "=0")+COUNTIF(I120, "=0")+COUNTIF(J120,"=0")+COUNTIF(H162, "=0")+COUNTIF(I162, "=0")+COUNTIF(J162,"=0")+COUNTIF(H246, "=0")+COUNTIF(J246,"=0")+COUNTIF(H288, "=0")+COUNTIF(I288, "=0")+COUNTIF(J288,"=0")+COUNTIF(H330, "=0")+COUNTIF(I330, "=0")+COUNTIF(J330,"=0")+COUNTIF(H372, "=0")+COUNTIF(I372, "=0")+COUNTIF(J372,"=0")+COUNTIF(H414, "=0")+COUNTIF(I414, "=0")+COUNTIF(J414,"=0")+COUNTIF(H484, "=0")+COUNTIF(I484, "=0")+COUNTIF(J484,"=0")+COUNTIF(H512, "=0")+COUNTIF(I512, "=0")+COUNTIF(J512,"=0")+COUNTIF(H554, "=0")+COUNTIF(I554, "=0")+COUNTIF(J554,"=0")+COUNTIF(H596, "=0")+COUNTIF(I596, "=0")+COUNTIF(J596,"=0")+COUNTIF(H638, "=0")+COUNTIF(I638, "=0")+COUNTIF(J638,"=0")+COUNTIF(H680, "=0")+COUNTIF(I680,"=0")+COUNTIF(J680, "=0")+COUNTIF(H722, "=0")+COUNTIF(I722, "=0")+COUNTIF(J722,"=0")+COUNTIF(H750, "=0")+COUNTIF(I750, "=0")+COUNTIF(J750,"=0")</f>
        <v>34</v>
      </c>
      <c r="AG8" s="0" t="n">
        <f aca="false">COUNTIF(H50, "=0")+COUNTIF(I50, "=0")+COUNTIF(J50,"=0")+COUNTIF(H134, "=0")+COUNTIF(I134, "=0")+COUNTIF(J134,"=0")+COUNTIF(H176, "=0")+COUNTIF(I176, "=0")+COUNTIF(J176,"=0")+COUNTIF(H218, "=0")+COUNTIF(I218, "=0")+COUNTIF(J218,"=0")+COUNTIF(H260, "=0")+COUNTIF(I260, "=0")+COUNTIF(J260,"=0")+COUNTIF(H302, "=0")+COUNTIF(I302, "=0")+COUNTIF(J302,"=0")+COUNTIF(H344, "=0")+COUNTIF(I344, "=0")+COUNTIF(J344,"=0")+COUNTIF(H386, "=0")+COUNTIF(I386, "=0")+COUNTIF(J386,"=0")+COUNTIF(H428, "=0")+COUNTIF(I428, "=0")+COUNTIF(J428,"=0")+COUNTIF(H456, "=0")+COUNTIF(I456, "=0")+COUNTIF(J456,"=0")+COUNTIF(H470, "=0")+COUNTIF(I470, "=0")+COUNTIF(J470,"=0")+COUNTIF(H526, "=0")+COUNTIF(I526, "=0")+COUNTIF(J526,"=0")+COUNTIF(H568, "=0")+COUNTIF(I568, "=0")+COUNTIF(J568,"=0")+COUNTIF(H610, "=0")+COUNTIF(I610, "=0")+COUNTIF(J610,"=0")+COUNTIF(H652, "=0")+COUNTIF(I652, "=0")+COUNTIF(J652,"=0")+COUNTIF(H694, "=0")+COUNTIF(I694, "=0")+COUNTIF(J694,"=0")+COUNTIF(H736, "=0")+COUNTIF(I736, "=0")+COUNTIF(J736,"=0")</f>
        <v>39</v>
      </c>
      <c r="AH8" s="0" t="n">
        <f aca="false">AI8+AJ8+AK8</f>
        <v>25</v>
      </c>
      <c r="AI8" s="0" t="n">
        <f aca="false">COUNTIF(G22, "=1")+COUNTIF(F22,"=1")+COUNTIF(K22,"=1")+COUNTIF(G64, "=1")+COUNTIF(F64,"=1")+COUNTIF(K64,"=1")+COUNTIF(G106, "=1")+COUNTIF(F106,"=1")+COUNTIF(K106,"=1")+COUNTIF(G148, "=1")+COUNTIF(F148,"=1")+COUNTIF(K148,"=1")+COUNTIF(G190, "=1")+COUNTIF(F190,"=1")+COUNTIF(K190,"=1")+COUNTIF(G232, "=1")+COUNTIF(F232,"=1")+COUNTIF(K232,"=1")+COUNTIF(G274, "=1")+COUNTIF(F274,"=1")+COUNTIF(K274,"=1")+COUNTIF(G316, "=1")+COUNTIF(F316,"=1")+COUNTIF(K316,"=1")+COUNTIF(G358, "=1")+COUNTIF(F358,"=1")+COUNTIF(K358,"=1")+COUNTIF(G400, "=1")+COUNTIF(F400,"=1")+COUNTIF(K400,"=1")+COUNTIF(G442, "=1")+COUNTIF(F442,"=1")+COUNTIF(K442,"=1")+COUNTIF(G498, "=1")+COUNTIF(F498,"=1")+COUNTIF(K498,"=1")+COUNTIF(G540, "=1")+COUNTIF(F540,"=1")+COUNTIF(K540,"=1")+COUNTIF(G582, "=1")+COUNTIF(F582,"=1")+COUNTIF(K582,"=1")+COUNTIF(G624, "=1")+COUNTIF(F624,"=1")+COUNTIF(K624,"=1")+COUNTIF(G666, "=1")+COUNTIF(F666,"=1")+COUNTIF(K666,"=1")+COUNTIF(G708, "=1")+COUNTIF(F708,"=1")+COUNTIF(K708,"=1")</f>
        <v>6</v>
      </c>
      <c r="AJ8" s="0" t="n">
        <f aca="false">COUNTIF(G36, "=1")+COUNTIF(F36,"=1")+COUNTIF(K36,"=1")+COUNTIF(G78, "=1")+COUNTIF(F78,"=1")+COUNTIF(K78,"=1")+COUNTIF(G120, "=1")+COUNTIF(F120,"=1")+COUNTIF(K120,"=1")+COUNTIF(G162, "=1")+COUNTIF(F162,"=1")+COUNTIF(K162,"=1")+COUNTIF(G246, "=1")+COUNTIF(F246,"=1")+COUNTIF(K246,"=1")+COUNTIF(G288, "=1")+COUNTIF(F288,"=1")+COUNTIF(K288,"=1")+COUNTIF(G330, "=1")+COUNTIF(F330,"=1")+COUNTIF(K330,"=1")+COUNTIF(G372, "=1")+COUNTIF(F372,"=1")+COUNTIF(K372,"=1")+COUNTIF(G414, "=1")+COUNTIF(F414,"=1")+COUNTIF(K414,"=1")+COUNTIF(G484, "=1")+COUNTIF(F484,"=1")+COUNTIF(K484,"=1")+COUNTIF(G512, "=1")+COUNTIF(F512,"=1")+COUNTIF(K512,"=1")+COUNTIF(G554, "=1")+COUNTIF(F554,"=1")+COUNTIF(K554,"=1")+COUNTIF(G596, "=1")+COUNTIF(F596,"=1")+COUNTIF(K596,"=1")+COUNTIF(G638, "=1")+COUNTIF(F638,"=1")+COUNTIF(K638,"=1")+COUNTIF(G680, "=1")+COUNTIF(F680,"=1")+COUNTIF(K680,"=1")+COUNTIF(G722, "=1")+COUNTIF(F722,"=1")+COUNTIF(K722,"=1")+COUNTIF(G750, "=1")+COUNTIF(F750,"=1")+COUNTIF(K750,"=1")</f>
        <v>9</v>
      </c>
      <c r="AK8" s="0" t="n">
        <f aca="false">COUNTIF(F50, "=1")+COUNTIF(G50,"=1")+COUNTIF(K50, "=1")+COUNTIF(F134, "=1")+COUNTIF(G134,"=1")+COUNTIF(K134, "=1")+COUNTIF(F176, "=1")+COUNTIF(G176,"=1")+COUNTIF(K176,"=1")+COUNTIF(F218, "=1")+COUNTIF(G218,"=1")+COUNTIF(K218,"=1")+COUNTIF(F260, "=1")+COUNTIF(G260,"=1")+COUNTIF(K260,"=1")+COUNTIF(F302, "=1")+COUNTIF(G302,"=1")+COUNTIF(K302,"=1")+COUNTIF(F344, "=1")+COUNTIF(G344,"=1")+COUNTIF(K344, "=1")+COUNTIF(F386, "=1")+COUNTIF(G386,"=1")+COUNTIF(K386,"=1")+COUNTIF(F428, "=1")+COUNTIF(G428,"=1")+COUNTIF(K428,"=1")+COUNTIF(F456, "=1")+COUNTIF(G456,"=1")+COUNTIF(K456, "=1")+COUNTIF(F470, "=1")+COUNTIF(G470,"=1")+COUNTIF(K470,"=1")+COUNTIF(F526, "=1")+COUNTIF(G526,"=1")+COUNTIF(K526,"=1")+COUNTIF(F568, "=1")+COUNTIF(G568,"=1")+COUNTIF(K568, "=1")+COUNTIF(F610, "=1")+COUNTIF(G610,"=1")+COUNTIF(K610,"=1")+COUNTIF(F652, "=1")+COUNTIF(G652,"=1")+COUNTIF(K652,"=1")+COUNTIF(F694, "=1")+COUNTIF(G694,"=1")+COUNTIF(K694, "=1")+COUNTIF(G736, "=1")+COUNTIF(F736,"=1")+COUNTIF(K736,"=1")</f>
        <v>10</v>
      </c>
      <c r="AL8" s="0" t="n">
        <f aca="false">AM8+AN8+AO8</f>
        <v>213036</v>
      </c>
      <c r="AM8" s="0" t="n">
        <f aca="false">Q22+Q64+Q106+Q148+Q190+Q232+Q274+Q316+Q358+Q400+Q442+Q498+Q540+Q582+Q624+Q666+Q708</f>
        <v>55438</v>
      </c>
      <c r="AN8" s="0" t="n">
        <f aca="false">Q36+Q78+Q120+Q162+Q246+Q288+Q330+Q372+Q414+Q484+Q512+Q554+Q596+Q638+Q680+Q722+Q750</f>
        <v>78863</v>
      </c>
      <c r="AO8" s="0" t="n">
        <f aca="false">Q50+Q134+Q176+Q218+Q260+Q302+Q344+Q386+Q428+Q456+Q470+Q526+Q568+Q610+Q652+Q694+Q736</f>
        <v>78735</v>
      </c>
    </row>
    <row r="9" customFormat="false" ht="15" hidden="false" customHeight="false" outlineLevel="0" collapsed="false">
      <c r="A9" s="1" t="s">
        <v>31</v>
      </c>
      <c r="B9" s="0" t="s">
        <v>32</v>
      </c>
      <c r="C9" s="0" t="n">
        <v>8</v>
      </c>
      <c r="D9" s="0" t="n">
        <v>24</v>
      </c>
      <c r="E9" s="0" t="n">
        <v>24</v>
      </c>
      <c r="F9" s="0" t="n">
        <v>0</v>
      </c>
      <c r="G9" s="0" t="n">
        <v>1</v>
      </c>
      <c r="H9" s="0" t="n">
        <v>0</v>
      </c>
      <c r="I9" s="0" t="n">
        <v>1</v>
      </c>
      <c r="J9" s="4" t="n">
        <v>0</v>
      </c>
      <c r="K9" s="5"/>
      <c r="R9" s="0" t="n">
        <f aca="false">L23+L65+L107+L149+L191+L233+L275+L317+L359+L401+L443+L499+L541+L583+L625+L667+L709+L37+L79+L121+L163+L247+L289+L331+L373+L415+L485+L513+L555+L597+L639+L681+L723+L751+L51+L135+L177+L219+L261+L303+L345+L387+L429+L457+L471+L527+L569+L611+L653+L695+L737</f>
        <v>156</v>
      </c>
      <c r="S9" s="0" t="n">
        <f aca="false">N23+N65+N107+N149+N191+N233+N275+N317+N359+N401+N443+N499+N541+N583+N625+N667+N709+N37+N79+N121+N163+N247+N289+N331+N373+N415+N485+N513+N555+N597+N639+N681+N723+N751+N51+N135+N177+N219+N261+N303+N345+N387+N429+N457+N471+N527+N569+N611+N653+N695+N737</f>
        <v>38</v>
      </c>
      <c r="T9" s="0" t="n">
        <f aca="false">O23+O65+O107+O149+O191+O233+O275+O317+O359+O401+O443+O499+O541+O583+O625+O667+O709+O37+O79+O121+O163+O247+O289+O331+O373+O415+O485+O513+O555+O597+O639+O681+O723+O751+O51+O135+O177+O219+O261+O303+O345+O387+O429+O457+O471+O527+O569+O611+O653+O695+O737</f>
        <v>0</v>
      </c>
      <c r="U9" s="0" t="n">
        <f aca="false">R9-S9-T9</f>
        <v>118</v>
      </c>
      <c r="V9" s="0" t="n">
        <f aca="false">W9+X9+Y9</f>
        <v>41</v>
      </c>
      <c r="W9" s="0" t="n">
        <f aca="false">COUNTIF(G23, "=1")+COUNTIF(I23,"=1")+COUNTIF(G65, "=1")+COUNTIF(I65,"=1")+COUNTIF(G107, "=1")+COUNTIF(I107,"=1")+COUNTIF(G149, "=1")+COUNTIF(I149,"=1")+COUNTIF(G191, "=1")+COUNTIF(I191,"=1")+COUNTIF(G233, "=1")+COUNTIF(I233,"=1")+COUNTIF(G275, "=1")+COUNTIF(I275,"=1")+COUNTIF(G317, "=1")+COUNTIF(I317,"=1")+COUNTIF(G359, "=1")+COUNTIF(I359,"=1")+COUNTIF(G401, "=1")+COUNTIF(I401,"=1")+COUNTIF(G443, "=1")+COUNTIF(I443,"=1")+COUNTIF(G499, "=1")+COUNTIF(I499,"=1")+COUNTIF(G541, "=1")+COUNTIF(I541,"=1")+COUNTIF(G583, "=1")+COUNTIF(I583,"=1")+COUNTIF(G625, "=1")+COUNTIF(I625,"=1")+COUNTIF(G667, "=1")+COUNTIF(I667,"=1")+COUNTIF(G709, "=1")+COUNTIF(I709, "=1")</f>
        <v>21</v>
      </c>
      <c r="X9" s="0" t="n">
        <f aca="false">COUNTIF(G37, "=1")+COUNTIF(I37,"=1")+COUNTIF(G79, "=1")+COUNTIF(I79,"=1")+COUNTIF(G121, "=1")+COUNTIF(I121,"=1")+COUNTIF(G163, "=1")+COUNTIF(I163,"=1")+COUNTIF(G247, "=1")+COUNTIF(I247,"=1")+COUNTIF(G289, "=1")+COUNTIF(I289,"=1")+COUNTIF(G331, "=1")+COUNTIF(I331,"=1")+COUNTIF(G373, "=1")+COUNTIF(I373,"=1")+COUNTIF(G415, "=1")+COUNTIF(I415,"=1")+COUNTIF(G485, "=1")+COUNTIF(I485,"=1")+COUNTIF(G513, "=1")+COUNTIF(I513,"=1")+COUNTIF(G555, "=1")+COUNTIF(I555,"=1")+COUNTIF(G597, "=1")+COUNTIF(I597,"=1")+COUNTIF(G639, "=1")+COUNTIF(I639,"=1")+COUNTIF(G681, "=1")+COUNTIF(I681,"=1")+COUNTIF(G723, "=1")+COUNTIF(I723, "=1")+COUNTIF(G751,"=1")+COUNTIF(I751, "=1")</f>
        <v>12</v>
      </c>
      <c r="Y9" s="0" t="n">
        <f aca="false">COUNTIF(G51, "=1")+COUNTIF(I51,"=1")+COUNTIF(G135, "=1")+COUNTIF(I135,"=1")+COUNTIF(G177, "=1")+COUNTIF(I177,"=1")+COUNTIF(G219, "=1")+COUNTIF(I219,"=1")+COUNTIF(G261, "=1")+COUNTIF(I261,"=1")+COUNTIF(G303, "=1")+COUNTIF(I303,"=1")+COUNTIF(G345, "=1")+COUNTIF(I345,"=1")+COUNTIF(G387, "=1")+COUNTIF(I387,"=1")+COUNTIF(G429, "=1")+COUNTIF(I429,"=1")+COUNTIF(G457, "=1")+COUNTIF(I457,"=1")+COUNTIF(G471, "=1")+COUNTIF(I471,"=1")+COUNTIF(G527, "=1")+COUNTIF(I527,"=1")+COUNTIF(G569, "=1")+COUNTIF(I569,"=1")+COUNTIF(G611, "=1")+COUNTIF(I611,"=1")+COUNTIF(G653, "=1")+COUNTIF(I653,"=1")+COUNTIF(G695, "=1")+COUNTIF(I695,"=1")+COUNTIF(G737, "=1")+COUNTIF(I737, "=1")</f>
        <v>8</v>
      </c>
      <c r="Z9" s="0" t="n">
        <f aca="false">R9-V9</f>
        <v>115</v>
      </c>
      <c r="AA9" s="0" t="n">
        <f aca="false">COUNTIF(F23, "=0")+COUNTIF(H23,"=0")+COUNTIF(J23,"=0")+COUNTIF(F65, "=0")+COUNTIF(H65,"=0")+COUNTIF(J65,"=0")+COUNTIF(F107, "=0")+COUNTIF(H107,"=0")+COUNTIF(J107,"=0")+COUNTIF(F149, "=0")+COUNTIF(H149,"=0")+COUNTIF(J149,"=0")+COUNTIF(F191, "=0")+COUNTIF(H191,"=0")+COUNTIF(J191,"=0")+COUNTIF(F233, "=0")+COUNTIF(H233,"=0")+COUNTIF(J233,"=0")+COUNTIF(F275, "=0")+COUNTIF(H275,"=0")+COUNTIF(J275,"=0")+COUNTIF(F317, "=0")+COUNTIF(H317,"=0")+COUNTIF(J317,"=0")+COUNTIF(F359, "=0")+COUNTIF(H359,"=0")+COUNTIF(J359,"=0")+COUNTIF(F401, "=0")+COUNTIF(H401,"=0")+COUNTIF(J401,"=0")+COUNTIF(F443, "=0")+COUNTIF(H443,"=0")+COUNTIF(J443,"=0")+COUNTIF(F499, "=0")+COUNTIF(H499,"=0")+COUNTIF(J499,"=0")+COUNTIF(F541, "=0")+COUNTIF(H541,"=0")+COUNTIF(J541,"=0")+COUNTIF(F583, "=0")+COUNTIF(H583,"=0")+COUNTIF(J583,"=0")+COUNTIF(F625, "=0")+COUNTIF(H625,"=0")+COUNTIF(J625,"=0")+COUNTIF(F667, "=0")+COUNTIF(H667,"=0")+COUNTIF(J667,"=0")+COUNTIF(F709, "=0")+COUNTIF(H709,"=0")+COUNTIF(J709,"=0")</f>
        <v>46</v>
      </c>
      <c r="AB9" s="0" t="n">
        <f aca="false">COUNTIF(F37, "=0")+COUNTIF(H37,"=0")+COUNTIF(J37,"=0")+COUNTIF(F79, "=0")+COUNTIF(H79,"=0")+COUNTIF(J79,"=0")+COUNTIF(F121, "=0")+COUNTIF(H121,"=0")+COUNTIF(J121,"=0")+COUNTIF(F163, "=0")+COUNTIF(H163,"=0")+COUNTIF(J163,"=0")+COUNTIF(F247, "=0")+COUNTIF(H247,"=0")+COUNTIF(J247,"=0")+COUNTIF(F289, "=0")+COUNTIF(H289,"=0")+COUNTIF(J289,"=0")+COUNTIF(F331, "=0")+COUNTIF(H331,"=0")+COUNTIF(J331,"=0")+COUNTIF(F373, "=0")+COUNTIF(H373,"=0")+COUNTIF(J373,"=0")+COUNTIF(F415, "=0")+COUNTIF(H415,"=0")+COUNTIF(J415,"=0")+COUNTIF(F485, "=0")+COUNTIF(H485,"=0")+COUNTIF(J485,"=0")+COUNTIF(F513, "=0")+COUNTIF(H513,"=0")+COUNTIF(J513,"=0")+COUNTIF(F555, "=0")+COUNTIF(H555,"=0")+COUNTIF(J555,"=0")+COUNTIF(F597, "=0")+COUNTIF(H597,"=0")+COUNTIF(J597,"=0")+COUNTIF(F639, "=0")+COUNTIF(H639,"=0")+COUNTIF(J639,"=0")+COUNTIF(F681, "=0")+COUNTIF(H681,"=0")+COUNTIF(J681,"=0")+COUNTIF(F723, "=0")+COUNTIF(H723,"=0")+COUNTIF(J723,"=0")+COUNTIF(F751, "=0")+COUNTIF(H751,"=0")+COUNTIF(J751,"=0")</f>
        <v>37</v>
      </c>
      <c r="AC9" s="0" t="n">
        <f aca="false">COUNTIF(F51, "=0")+COUNTIF(H51,"=0")+COUNTIF(J51, "=0")+COUNTIF(F135, "=0")+COUNTIF(H135,"=0")+COUNTIF(J135, "=0")+COUNTIF(F177, "=0")+COUNTIF(H177,"=0")+COUNTIF(J177,"=0")+COUNTIF(F219, "=0")+COUNTIF(H219,"=0")+COUNTIF(J219,"=0")+COUNTIF(F261, "=0")+COUNTIF(H261,"=0")+COUNTIF(J261,"=0")+COUNTIF(F303, "=0")+COUNTIF(H303,"=0")+COUNTIF(J303,"=0")+COUNTIF(F345, "=0")+COUNTIF(H345,"=0")+COUNTIF(J345, "=0")+COUNTIF(F387, "=0")+COUNTIF(H387,"=0")+COUNTIF(J387,"=0")+COUNTIF(F429, "=0")+COUNTIF(H429,"=0")+COUNTIF(J429,"=0")+COUNTIF(F457, "=0")+COUNTIF(H457,"=0")+COUNTIF(J457, "=0")+COUNTIF(F471, "=0")+COUNTIF(H471,"=0")+COUNTIF(J471,"=0")+COUNTIF(F527, "=0")+COUNTIF(H527,"=0")+COUNTIF(J527,"=0")+COUNTIF(F569, "=0")+COUNTIF(H569,"=0")+COUNTIF(J569, "=0")+COUNTIF(F611, "=0")+COUNTIF(H611,"=0")+COUNTIF(J611,"=0")+COUNTIF(F653, "=0")+COUNTIF(H653,"=0")+COUNTIF(J653,"=0")+COUNTIF(F695, "=0")+COUNTIF(H695,"=0")+COUNTIF(J695, "=0")+COUNTIF(F736, "=0")+COUNTIF(H736,"=0")+COUNTIF(J736,"=0")</f>
        <v>33</v>
      </c>
      <c r="AD9" s="0" t="n">
        <f aca="false">AE9+AF9+AG9</f>
        <v>61</v>
      </c>
      <c r="AE9" s="0" t="n">
        <f aca="false">COUNTIF(G23, "=0")+COUNTIF(I23,"=0")+COUNTIF(G65, "=0")+COUNTIF(I65,"=0")+COUNTIF(G107, "=0")+COUNTIF(I107,"=0")+COUNTIF(G149, "=0")+COUNTIF(I149,"=0")+COUNTIF(G191, "=0")+COUNTIF(I191,"=0")+COUNTIF(G233, "=0")+COUNTIF(I233,"=0")+COUNTIF(G275, "=0")+COUNTIF(I275,"=0")+COUNTIF(G317, "=0")+COUNTIF(I317,"=0")+COUNTIF(G359, "=0")+COUNTIF(I359,"=0")+COUNTIF(G401, "=0")+COUNTIF(I401,"=0")+COUNTIF(G443, "=0")+COUNTIF(I443,"=0")+COUNTIF(G499, "=0")+COUNTIF(I499,"=0")+COUNTIF(G541, "=0")+COUNTIF(I541,"=0")+COUNTIF(G583, "=0")+COUNTIF(I583,"=0")+COUNTIF(G625, "=0")+COUNTIF(I625,"=0")+COUNTIF(G667, "=0")+COUNTIF(I667,"=0")+COUNTIF(G709, "=0")+COUNTIF(I709, "=0")</f>
        <v>13</v>
      </c>
      <c r="AF9" s="0" t="n">
        <f aca="false">COUNTIF(G37, "=0")+COUNTIF(I37,"=0")+COUNTIF(G79, "=0")+COUNTIF(I79,"=0")+COUNTIF(G121, "=0")+COUNTIF(I121,"=0")+COUNTIF(G163, "=0")+COUNTIF(I163,"=0")+COUNTIF(G247, "=0")+COUNTIF(I247,"=0")+COUNTIF(G289, "=0")+COUNTIF(I289,"=0")+COUNTIF(G331, "=0")+COUNTIF(I331,"=0")+COUNTIF(G373, "=0")+COUNTIF(I373,"=0")+COUNTIF(G415, "=0")+COUNTIF(I415,"=0")+COUNTIF(G485, "=0")+COUNTIF(I485,"=0")+COUNTIF(G513, "=0")+COUNTIF(I513,"=0")+COUNTIF(G555, "=0")+COUNTIF(I555,"=0")+COUNTIF(G597, "=0")+COUNTIF(I597,"=0")+COUNTIF(G639, "=0")+COUNTIF(I639,"=0")+COUNTIF(G681, "=0")+COUNTIF(I681,"=0")+COUNTIF(G723, "=0")+COUNTIF(I723, "=0")+COUNTIF(G751,"=0")+COUNTIF(I751, "=0")</f>
        <v>22</v>
      </c>
      <c r="AG9" s="0" t="n">
        <f aca="false">COUNTIF(G51, "=0")+COUNTIF(I51,"=0")+COUNTIF(G135, "=0")+COUNTIF(I135,"=0")+COUNTIF(G177, "=0")+COUNTIF(I177,"=0")+COUNTIF(G219, "=0")+COUNTIF(I219,"=0")+COUNTIF(G261, "=0")+COUNTIF(I261,"=0")+COUNTIF(G303, "=0")+COUNTIF(I303,"=0")+COUNTIF(G345, "=0")+COUNTIF(I345,"=0")+COUNTIF(G387, "=0")+COUNTIF(I387,"=0")+COUNTIF(G429, "=0")+COUNTIF(I429,"=0")+COUNTIF(G457, "=0")+COUNTIF(I457,"=0")+COUNTIF(G471, "=0")+COUNTIF(I471,"=0")+COUNTIF(G527, "=0")+COUNTIF(I527,"=0")+COUNTIF(G569, "=0")+COUNTIF(I569,"=0")+COUNTIF(G611, "=0")+COUNTIF(I611,"=0")+COUNTIF(G653, "=0")+COUNTIF(I653,"=0")+COUNTIF(G695, "=0")+COUNTIF(I695,"=0")+COUNTIF(G737, "=0")+COUNTIF(I737, "=0")</f>
        <v>26</v>
      </c>
      <c r="AH9" s="0" t="n">
        <f aca="false">AI9+AJ9+AK9</f>
        <v>37</v>
      </c>
      <c r="AI9" s="0" t="n">
        <f aca="false">COUNTIF(F23, "=1")+COUNTIF(H23,"=1")+COUNTIF(J23,"=1")+COUNTIF(F65, "=1")+COUNTIF(H65,"=1")+COUNTIF(J65,"=1")+COUNTIF(F107, "=1")+COUNTIF(H107,"=1")+COUNTIF(J107,"=1")+COUNTIF(F149, "=1")+COUNTIF(H149,"=1")+COUNTIF(J149,"=1")+COUNTIF(F191, "=1")+COUNTIF(H191,"=1")+COUNTIF(J191,"=1")+COUNTIF(F233, "=1")+COUNTIF(H233,"=1")+COUNTIF(J233,"=1")+COUNTIF(F275, "=1")+COUNTIF(H275,"=1")+COUNTIF(J275,"=1")+COUNTIF(F317, "=1")+COUNTIF(H317,"=1")+COUNTIF(J317,"=1")+COUNTIF(F359, "=1")+COUNTIF(H359,"=1")+COUNTIF(J359,"=1")+COUNTIF(F401, "=1")+COUNTIF(H401,"=1")+COUNTIF(J401,"=1")+COUNTIF(F443, "=1")+COUNTIF(H443,"=1")+COUNTIF(J443,"=1")+COUNTIF(F499, "=1")+COUNTIF(H499,"=1")+COUNTIF(J499,"=1")+COUNTIF(F541, "=1")+COUNTIF(H541,"=1")+COUNTIF(J541,"=1")+COUNTIF(F583, "=1")+COUNTIF(H583,"=1")+COUNTIF(J583,"=1")+COUNTIF(F625, "=1")+COUNTIF(H625,"=1")+COUNTIF(J625,"=1")+COUNTIF(F667, "=1")+COUNTIF(H667,"=1")+COUNTIF(J667,"=1")+COUNTIF(F709, "=1")+COUNTIF(H709,"=1")+COUNTIF(J709,"=1")</f>
        <v>5</v>
      </c>
      <c r="AJ9" s="0" t="n">
        <f aca="false">COUNTIF(F37, "=1")+COUNTIF(H37,"=1")+COUNTIF(J37,"=1")+COUNTIF(F79, "=1")+COUNTIF(H79,"=1")+COUNTIF(J79,"=1")+COUNTIF(F121, "=1")+COUNTIF(H121,"=1")+COUNTIF(J121,"=1")+COUNTIF(F163, "=1")+COUNTIF(H163,"=1")+COUNTIF(J163,"=1")+COUNTIF(F247, "=1")+COUNTIF(H247,"=1")+COUNTIF(J247,"=1")+COUNTIF(F289, "=1")+COUNTIF(H289,"=1")+COUNTIF(J289,"=1")+COUNTIF(F331, "=1")+COUNTIF(H331,"=1")+COUNTIF(J331,"=1")+COUNTIF(F373, "=1")+COUNTIF(H373,"=1")+COUNTIF(J373,"=1")+COUNTIF(F415, "=1")+COUNTIF(H415,"=1")+COUNTIF(J415,"=1")+COUNTIF(F485, "=1")+COUNTIF(H485,"=1")+COUNTIF(J485,"=1")+COUNTIF(F513, "=1")+COUNTIF(H513,"=1")+COUNTIF(J513,"=1")+COUNTIF(F555, "=1")+COUNTIF(H555,"=1")+COUNTIF(J555,"=1")+COUNTIF(F597, "=1")+COUNTIF(H597,"=1")+COUNTIF(J597,"=1")+COUNTIF(F639, "=1")+COUNTIF(H639,"=1")+COUNTIF(J639,"=1")+COUNTIF(F681, "=1")+COUNTIF(H681,"=1")+COUNTIF(J681,"=1")+COUNTIF(F723, "=1")+COUNTIF(H723,"=1")+COUNTIF(J723,"=1")+COUNTIF(F751, "=1")+COUNTIF(H751,"=1")+COUNTIF(J751,"=1")</f>
        <v>14</v>
      </c>
      <c r="AK9" s="0" t="n">
        <f aca="false">COUNTIF(F51, "=1")+COUNTIF(H51,"=1")+COUNTIF(J51, "=1")+COUNTIF(F135, "=1")+COUNTIF(H135,"=1")+COUNTIF(J135, "=1")+COUNTIF(F177, "=1")+COUNTIF(H177,"=1")+COUNTIF(J177,"=1")+COUNTIF(F219, "=1")+COUNTIF(H219,"=1")+COUNTIF(J219,"=1")+COUNTIF(F261, "=1")+COUNTIF(H261,"=1")+COUNTIF(J261,"=1")+COUNTIF(F303, "=1")+COUNTIF(H303,"=1")+COUNTIF(J303,"=1")+COUNTIF(F345, "=1")+COUNTIF(H345,"=1")+COUNTIF(J345, "=1")+COUNTIF(F387, "=1")+COUNTIF(H387,"=1")+COUNTIF(J387,"=1")+COUNTIF(F429, "=1")+COUNTIF(H429,"=1")+COUNTIF(J429,"=1")+COUNTIF(F457, "=1")+COUNTIF(H457,"=1")+COUNTIF(J457, "=1")+COUNTIF(F471, "=1")+COUNTIF(H471,"=1")+COUNTIF(J471,"=1")+COUNTIF(F527, "=1")+COUNTIF(H527,"=1")+COUNTIF(J527,"=1")+COUNTIF(F569, "=1")+COUNTIF(H569,"=1")+COUNTIF(J569, "=1")+COUNTIF(F611, "=1")+COUNTIF(H611,"=1")+COUNTIF(J611,"=1")+COUNTIF(F653, "=1")+COUNTIF(H653,"=1")+COUNTIF(J653,"=1")+COUNTIF(F695, "=1")+COUNTIF(H695,"=1")+COUNTIF(J695, "=1")+COUNTIF(F736, "=1")+COUNTIF(H736,"=1")+COUNTIF(J736,"=1")</f>
        <v>18</v>
      </c>
      <c r="AL9" s="0" t="n">
        <f aca="false">AM9+AN9+AO9</f>
        <v>160112</v>
      </c>
      <c r="AM9" s="0" t="n">
        <f aca="false">Q23+Q65+Q107+Q149+Q191+Q233+Q275+Q317+Q359+Q401+Q443+Q499+Q541+Q583+Q625+Q667+Q709</f>
        <v>36873</v>
      </c>
      <c r="AN9" s="0" t="n">
        <f aca="false">Q37+Q79+Q121+Q163+Q247+Q289+Q331+Q373+Q415+Q485+Q513+Q555+Q597+Q639+Q681+Q723+Q751</f>
        <v>60337</v>
      </c>
      <c r="AO9" s="0" t="n">
        <f aca="false">Q51+Q135+Q177+Q219+Q261+Q303+Q345+Q387+Q429+Q457+Q471+Q527+Q569+Q611+Q653+Q695+Q737</f>
        <v>62902</v>
      </c>
    </row>
    <row r="10" customFormat="false" ht="15" hidden="false" customHeight="false" outlineLevel="0" collapsed="false">
      <c r="A10" s="1" t="s">
        <v>31</v>
      </c>
      <c r="B10" s="0" t="s">
        <v>32</v>
      </c>
      <c r="C10" s="0" t="n">
        <v>9</v>
      </c>
      <c r="D10" s="0" t="n">
        <v>6</v>
      </c>
      <c r="E10" s="0" t="n">
        <v>6</v>
      </c>
      <c r="F10" s="0" t="n">
        <v>0</v>
      </c>
      <c r="G10" s="0" t="n">
        <v>0</v>
      </c>
      <c r="H10" s="0" t="n">
        <v>0</v>
      </c>
      <c r="I10" s="0" t="n">
        <v>0</v>
      </c>
      <c r="J10" s="3" t="n">
        <v>0</v>
      </c>
      <c r="K10" s="4" t="n">
        <v>1</v>
      </c>
      <c r="R10" s="0" t="n">
        <f aca="false">L24+L66+L108+L150+L192+L234+L276+L318+L360+L402+L444+L500+L542+L584+L626+L668+L710+L38+L80+L122+L164+L248+L290+L332+L374+L416+L486+L514+L556+L598+L640+L682+L724+L752+L52+L136+L178+L220+L262+L304+L346+L388+L430+L458+L472+L528+L570+L612+L654+L696+L738</f>
        <v>247</v>
      </c>
      <c r="S10" s="0" t="n">
        <f aca="false">N24+N66+N108+N150+N192+N234+N276+N318+N360+N402+N444+N500+N542+N584+N626+N668+N710+N38+N80+N122+N164+N248+N290+N332+N374+N416+N486+N514+N556+N598+N640+N682+N724+N752+N52+N136+N178+N220+N262+N304+N346+N388+N430+N458+N472+N528+N570+N612+N654+N696+N738</f>
        <v>26</v>
      </c>
      <c r="T10" s="0" t="n">
        <f aca="false">O24+O66+O108+O150+O192+O234+O276+O318+O360+O402+O444+O500+O542+O584+O626+O668+O710+O38+O80+O122+O164+O248+O290+O332+O374+O416+O486+O514+O556+O598+O640+O682+O724+O752+O52+O136+O178+O220+O262+O304+O346+O388+O430+O458+O472+O528+O570+O612+O654+O696+O738</f>
        <v>38</v>
      </c>
      <c r="U10" s="0" t="n">
        <f aca="false">R10-S10-T10</f>
        <v>183</v>
      </c>
      <c r="V10" s="0" t="n">
        <f aca="false">W10+X10+Y10</f>
        <v>26</v>
      </c>
      <c r="W10" s="0" t="n">
        <f aca="false">COUNTIF(K24, "=1")+COUNTIF(K66,"=1")+COUNTIF(K108, "=1")+COUNTIF(K150,"=1")+COUNTIF(K192, "=1")+COUNTIF(K234,"=1")+COUNTIF(K276, "=1")+COUNTIF(K318,"=1")+COUNTIF(K360, "=1")+COUNTIF(K402,"=1")+COUNTIF(K444, "=1")+COUNTIF(K500,"=1")+COUNTIF(K542, "=1")+COUNTIF(K584,"=1")+COUNTIF(K626, "=1")+COUNTIF(K668,"=1")+COUNTIF(K710, "=1")</f>
        <v>10</v>
      </c>
      <c r="X10" s="0" t="n">
        <f aca="false">COUNTIF(K38, "=1")+COUNTIF(K80,"=1")+COUNTIF(K122, "=1")+COUNTIF(K164,"=1")+COUNTIF(K248, "=1")+COUNTIF(K290,"=1")+COUNTIF(K332, "=1")+COUNTIF(K374,"=1")+COUNTIF(K416, "=1")+COUNTIF(K486,"=1")+COUNTIF(K514, "=1")+COUNTIF(K556,"=1")+COUNTIF(K598, "=1")+COUNTIF(K640,"=1")+COUNTIF(K682, "=1")+COUNTIF(K724, "=1")+COUNTIF(K752, "=1")</f>
        <v>9</v>
      </c>
      <c r="Y10" s="0" t="n">
        <f aca="false">COUNTIF(K52, "=1")+COUNTIF(K136,"=1")+COUNTIF(K178, "=1")+COUNTIF(K220,"=1")+COUNTIF(K262, "=1")+COUNTIF(K304,"=1")+COUNTIF(K346, "=1")+COUNTIF(K388,"=1")+COUNTIF(K430, "=1")+COUNTIF(K458,"=1")+COUNTIF(K472, "=1")+COUNTIF(K528,"=1")+COUNTIF(K570, "=1")+COUNTIF(K612,"=1")+COUNTIF(K654, "=1")+COUNTIF(K696,"=1")+COUNTIF(K738, "=1")</f>
        <v>7</v>
      </c>
      <c r="Z10" s="0" t="n">
        <f aca="false">R10-V10</f>
        <v>221</v>
      </c>
      <c r="AA10" s="0" t="n">
        <f aca="false">COUNTIF(F24, "=0")+COUNTIF(G24, "=0")+COUNTIF(H24,"=0")+COUNTIF(I24, "=0")+COUNTIF(J24,"=0")+COUNTIF(F66, "=0")+COUNTIF(G66, "=0")+COUNTIF(H66,"=0")+COUNTIF(I66, "=0")+COUNTIF(J66,"=0")+COUNTIF(F108, "=0")+COUNTIF(G108, "=0")+COUNTIF(H108,"=0")+COUNTIF(I108,"=0")+COUNTIF(J108,"=0")+COUNTIF(F150, "=0")+COUNTIF(G150, "=0")+COUNTIF(H150,"=0")+COUNTIF(I150,"=0")+COUNTIF(J150,"=0")+COUNTIF(F192, "=0")+COUNTIF(G192, "=0")+COUNTIF(H192,"=0")+COUNTIF(I192,"=0")+COUNTIF(J192,"=0")+COUNTIF(F234, "=0")+COUNTIF(G234, "=0")+COUNTIF(H234,"=0")+COUNTIF(I234,"=0")+COUNTIF(J234,"=0")+COUNTIF(F276, "=0")+COUNTIF(G276, "=0")+COUNTIF(H276,"=0")+COUNTIF(I276, "=0")+COUNTIF(J276,"=0")+COUNTIF(F318, "=0")+COUNTIF(G318, "=0")+COUNTIF(H318,"=0")+COUNTIF(I318,"=0")+COUNTIF(J318,"=0")+COUNTIF(F360, "=0")+COUNTIF(G360, "=0")+COUNTIF(H360,"=0")+COUNTIF(I360,"=0")+COUNTIF(J360,"=0")+COUNTIF(F402, "=0")+COUNTIF(G402, "=0")+COUNTIF(H402,"=0")+COUNTIF(I402, "=0")+COUNTIF(J402,"=0")+COUNTIF(F444, "=0")+COUNTIF(G444, "=0")+COUNTIF(H444,"=0")+COUNTIF(I444,"=0")+COUNTIF(J444,"=0")+COUNTIF(F500, "=0")+COUNTIF(G500, "=0")+COUNTIF(H500,"=0")+COUNTIF(I500,"=0")+COUNTIF(J500,"=0")+COUNTIF(F542, "=0")+COUNTIF(G542, "=0")+COUNTIF(H542,"=0")+COUNTIF(I542, "=0")+COUNTIF(J542,"=0")+COUNTIF(F584, "=0")+COUNTIF(G584, "=0")+COUNTIF(H584,"=0")+COUNTIF(I584,"=0")+COUNTIF(J584,"=0")+COUNTIF(F626, "=0")+COUNTIF(G626, "=0")+COUNTIF(H626,"=0")+COUNTIF(I626,"=0")+COUNTIF(J626,"=0")+COUNTIF(F668, "=0")+COUNTIF(G668, "=0")+COUNTIF(H668,"=0")+COUNTIF(I668, "=0")+COUNTIF(J668,"=0")+COUNTIF(F710, "=0")+COUNTIF(G710, "=0")+COUNTIF(H710,"=0")+COUNTIF(I710, "=0")+COUNTIF(J710,"=0")</f>
        <v>73</v>
      </c>
      <c r="AB10" s="0" t="n">
        <f aca="false">COUNTIF(F38, "=0")+COUNTIF(G38, "=0")+COUNTIF(H38,"=0")+COUNTIF(I38, "=0")+COUNTIF(J38,"=0")+COUNTIF(F80, "=0")+COUNTIF(G80, "=0")+COUNTIF(H80,"=0")+COUNTIF(I80, "=0")+COUNTIF(J80,"=0")+COUNTIF(F122, "=0")+COUNTIF(G122, "=0")+COUNTIF(H122,"=0")+COUNTIF(I122,"=0")+COUNTIF(J122,"=0")+COUNTIF(F164, "=0")+COUNTIF(G164, "=0")+COUNTIF(H164,"=0")+COUNTIF(I164,"=0")+COUNTIF(J164,"=0")+COUNTIF(F248, "=0")+COUNTIF(G248, "=0")+COUNTIF(H248,"=0")+COUNTIF(I248,"=0")+COUNTIF(J248,"=0")+COUNTIF(F290, "=0")+COUNTIF(G290, "=0")+COUNTIF(H290,"=0")+COUNTIF(I290,"=0")+COUNTIF(J290,"=0")+COUNTIF(F332, "=0")+COUNTIF(G332, "=0")+COUNTIF(H332,"=0")+COUNTIF(I332, "=0")+COUNTIF(J332,"=0")+COUNTIF(F374, "=0")+COUNTIF(G374, "=0")+COUNTIF(H374,"=0")+COUNTIF(I374,"=0")+COUNTIF(J374,"=0")+COUNTIF(F416, "=0")+COUNTIF(G416, "=0")+COUNTIF(H416,"=0")+COUNTIF(I416,"=0")+COUNTIF(J416,"=0")+COUNTIF(F486, "=0")+COUNTIF(G486, "=0")+COUNTIF(H486,"=0")+COUNTIF(I486, "=0")+COUNTIF(J486,"=0")+COUNTIF(F514, "=0")+COUNTIF(G514, "=0")+COUNTIF(H514,"=0")+COUNTIF(I514,"=0")+COUNTIF(J514,"=0")+COUNTIF(F556, "=0")+COUNTIF(G556, "=0")+COUNTIF(H556,"=0")+COUNTIF(I556,"=0")+COUNTIF(J556,"=0")+COUNTIF(F598, "=0")+COUNTIF(G598, "=0")+COUNTIF(H598,"=0")+COUNTIF(I598, "=0")+COUNTIF(J598,"=0")+COUNTIF(F640, "=0")+COUNTIF(G640, "=0")+COUNTIF(H640,"=0")+COUNTIF(I640,"=0")+COUNTIF(J640,"=0")+COUNTIF(F682, "=0")+COUNTIF(G682, "=0")+COUNTIF(H682,"=0")+COUNTIF(I682,"=0")+COUNTIF(J682,"=0")+COUNTIF(F724, "=0")+COUNTIF(G724, "=0")+COUNTIF(H724,"=0")+COUNTIF(I724, "=0")+COUNTIF(J724,"=0")+COUNTIF(F752, "=0")+COUNTIF(G752, "=0")+COUNTIF(H752,"=0")+COUNTIF(I752, "=0")+COUNTIF(J752,"=0")</f>
        <v>76</v>
      </c>
      <c r="AC10" s="0" t="n">
        <f aca="false">COUNTIF(F52, "=0")+COUNTIF(G52, "=0")+COUNTIF(H52,"=0")+COUNTIF(I52, "=0")+COUNTIF(J52,"=0")+COUNTIF(F136, "=0")+COUNTIF(G136, "=0")+COUNTIF(H136,"=0")+COUNTIF(I136, "=0")+COUNTIF(J136,"=0")+COUNTIF(F178, "=0")+COUNTIF(G178, "=0")+COUNTIF(H178,"=0")+COUNTIF(I178,"=0")+COUNTIF(J178,"=0")+COUNTIF(F220, "=0")+COUNTIF(G220, "=0")+COUNTIF(H220,"=0")+COUNTIF(I220,"=0")+COUNTIF(J220,"=0")+COUNTIF(F262, "=0")+COUNTIF(G262, "=0")+COUNTIF(H262,"=0")+COUNTIF(I262,"=0")+COUNTIF(J262,"=0")+COUNTIF(F304, "=0")+COUNTIF(G304, "=0")+COUNTIF(H304,"=0")+COUNTIF(I304,"=0")+COUNTIF(J304,"=0")+COUNTIF(F346, "=0")+COUNTIF(G346, "=0")+COUNTIF(H346,"=0")+COUNTIF(I346, "=0")+COUNTIF(J346,"=0")+COUNTIF(F388, "=0")+COUNTIF(G388, "=0")+COUNTIF(H388,"=0")+COUNTIF(I388,"=0")+COUNTIF(J388,"=0")+COUNTIF(F430, "=0")+COUNTIF(G430, "=0")+COUNTIF(H430,"=0")+COUNTIF(I430,"=0")+COUNTIF(J430,"=0")+COUNTIF(F458, "=0")+COUNTIF(G458, "=0")+COUNTIF(H458,"=0")+COUNTIF(I458, "=0")+COUNTIF(J458,"=0")+COUNTIF(F472, "=0")+COUNTIF(G472, "=0")+COUNTIF(H472,"=0")+COUNTIF(I472,"=0")+COUNTIF(J472,"=0")+COUNTIF(F528, "=0")+COUNTIF(G528, "=0")+COUNTIF(H528,"=0")+COUNTIF(I528,"=0")+COUNTIF(J528,"=0")+COUNTIF(F570, "=0")+COUNTIF(G570, "=0")+COUNTIF(H570,"=0")+COUNTIF(I570, "=0")+COUNTIF(J570,"=0")+COUNTIF(F612, "=0")+COUNTIF(G612, "=0")+COUNTIF(H612,"=0")+COUNTIF(I612,"=0")+COUNTIF(J612,"=0")+COUNTIF(F654, "=0")+COUNTIF(G654, "=0")+COUNTIF(H654,"=0")+COUNTIF(I654,"=0")+COUNTIF(J654,"=0")+COUNTIF(F696, "=0")+COUNTIF(G696, "=0")+COUNTIF(H696,"=0")+COUNTIF(I696, "=0")+COUNTIF(J696,"=0")+COUNTIF(F738, "=0")+COUNTIF(G738, "=0")+COUNTIF(H738,"=0")+COUNTIF(I738, "=0")+COUNTIF(J738,"=0")</f>
        <v>72</v>
      </c>
      <c r="AD10" s="0" t="n">
        <f aca="false">AE10+AF10+AG10</f>
        <v>25</v>
      </c>
      <c r="AE10" s="0" t="n">
        <f aca="false">COUNTIF(K24, "=0")+COUNTIF(K66,"=0")+COUNTIF(K108, "=0")+COUNTIF(K150,"=0")+COUNTIF(K192, "=0")+COUNTIF(K234,"=0")+COUNTIF(K276, "=0")+COUNTIF(K318,"=0")+COUNTIF(K360, "=0")+COUNTIF(K402,"=0")+COUNTIF(K444, "=0")+COUNTIF(K500,"=0")+COUNTIF(K542, "=0")+COUNTIF(K584,"=0")+COUNTIF(K626, "=0")+COUNTIF(K668,"=0")+COUNTIF(K710, "=0")</f>
        <v>7</v>
      </c>
      <c r="AF10" s="0" t="n">
        <f aca="false">COUNTIF(K38, "=0")+COUNTIF(K80,"=0")+COUNTIF(K122, "=0")+COUNTIF(K164,"=0")+COUNTIF(K248, "=0")+COUNTIF(K290,"=0")+COUNTIF(K332, "=0")+COUNTIF(K374,"=0")+COUNTIF(K416, "=0")+COUNTIF(K486,"=0")+COUNTIF(K514, "=0")+COUNTIF(K556,"=0")+COUNTIF(K598, "=0")+COUNTIF(K640,"=0")+COUNTIF(K682, "=0")+COUNTIF(K724, "=0")+COUNTIF(K752, "=0")</f>
        <v>8</v>
      </c>
      <c r="AG10" s="0" t="n">
        <f aca="false">COUNTIF(K52, "=0")+COUNTIF(K136,"=0")+COUNTIF(K178, "=0")+COUNTIF(K220,"=0")+COUNTIF(K262, "=0")+COUNTIF(K304,"=0")+COUNTIF(K346, "=0")+COUNTIF(K388,"=0")+COUNTIF(K430, "=0")+COUNTIF(K458,"=0")+COUNTIF(K472, "=0")+COUNTIF(K528,"=0")+COUNTIF(K570, "=0")+COUNTIF(K612,"=0")+COUNTIF(K654, "=0")+COUNTIF(K696,"=0")+COUNTIF(K738, "=0")</f>
        <v>10</v>
      </c>
      <c r="AH10" s="0" t="n">
        <f aca="false">AI10+AJ10+AK10</f>
        <v>34</v>
      </c>
      <c r="AI10" s="0" t="n">
        <f aca="false">COUNTIF(F24, "=1")+COUNTIF(G24, "=1")+COUNTIF(H24,"=1")+COUNTIF(I24, "=1")+COUNTIF(J24,"=1")+COUNTIF(F66, "=1")+COUNTIF(G66, "=1")+COUNTIF(H66,"=1")+COUNTIF(I66, "=1")+COUNTIF(J66,"=1")+COUNTIF(F108, "=1")+COUNTIF(G108, "=1")+COUNTIF(H108,"=1")+COUNTIF(I108,"=1")+COUNTIF(J108,"=1")+COUNTIF(F150, "=1")+COUNTIF(G150, "=1")+COUNTIF(H150,"=1")+COUNTIF(I150,"=1")+COUNTIF(J150,"=1")+COUNTIF(F192, "=1")+COUNTIF(G192, "=1")+COUNTIF(H192,"=1")+COUNTIF(I192,"=1")+COUNTIF(J192,"=1")+COUNTIF(F234, "=1")+COUNTIF(G234, "=1")+COUNTIF(H234,"=1")+COUNTIF(I234,"=1")+COUNTIF(J234,"=1")+COUNTIF(F276, "=1")+COUNTIF(G276, "=1")+COUNTIF(H276,"=1")+COUNTIF(I276, "=1")+COUNTIF(J276,"=1")+COUNTIF(F318, "=1")+COUNTIF(G318, "=1")+COUNTIF(H318,"=1")+COUNTIF(I318,"=1")+COUNTIF(J318,"=1")+COUNTIF(F360, "=1")+COUNTIF(G360, "=1")+COUNTIF(H360,"=1")+COUNTIF(I360,"=1")+COUNTIF(J360,"=1")+COUNTIF(F402, "=1")+COUNTIF(G402, "=1")+COUNTIF(H402,"=1")+COUNTIF(I402, "=1")+COUNTIF(J402,"=1")+COUNTIF(F444, "=1")+COUNTIF(G444, "=1")+COUNTIF(H444,"=1")+COUNTIF(I444,"=1")+COUNTIF(J444,"=1")+COUNTIF(F500, "=1")+COUNTIF(G500, "=1")+COUNTIF(H500,"=1")+COUNTIF(I500,"=1")+COUNTIF(J500,"=1")+COUNTIF(F542, "=1")+COUNTIF(G542, "=1")+COUNTIF(H542,"=1")+COUNTIF(I542, "=1")+COUNTIF(J542,"=1")+COUNTIF(F584, "=1")+COUNTIF(G584, "=1")+COUNTIF(H584,"=1")+COUNTIF(I584,"=1")+COUNTIF(J584,"=1")+COUNTIF(F626, "=1")+COUNTIF(G626, "=1")+COUNTIF(H626,"=1")+COUNTIF(I626,"=1")+COUNTIF(J626,"=1")+COUNTIF(F668, "=1")+COUNTIF(G668, "=1")+COUNTIF(H668,"=1")+COUNTIF(I668, "=1")+COUNTIF(J668,"=1")+COUNTIF(F710, "=1")+COUNTIF(G710, "=1")+COUNTIF(H710,"=1")+COUNTIF(I710, "=1")+COUNTIF(J710,"=1")</f>
        <v>12</v>
      </c>
      <c r="AJ10" s="0" t="n">
        <f aca="false">COUNTIF(F38, "=1")+COUNTIF(G38, "=1")+COUNTIF(H38,"=1")+COUNTIF(I38, "=1")+COUNTIF(J38,"=1")+COUNTIF(F80, "=1")+COUNTIF(G80, "=1")+COUNTIF(H80,"=1")+COUNTIF(I80, "=1")+COUNTIF(J80,"=1")+COUNTIF(F122, "=1")+COUNTIF(G122, "=1")+COUNTIF(H122,"=1")+COUNTIF(I122,"=1")+COUNTIF(J122,"=1")+COUNTIF(F164, "=1")+COUNTIF(G164, "=1")+COUNTIF(H164,"=1")+COUNTIF(I164,"=1")+COUNTIF(J164,"=1")+COUNTIF(F248, "=1")+COUNTIF(G248, "=1")+COUNTIF(H248,"=1")+COUNTIF(I248,"=1")+COUNTIF(J248,"=1")+COUNTIF(F290, "=1")+COUNTIF(G290, "=1")+COUNTIF(H290,"=1")+COUNTIF(I290,"=1")+COUNTIF(J290,"=1")+COUNTIF(F332, "=1")+COUNTIF(G332, "=1")+COUNTIF(H332,"=1")+COUNTIF(I332, "=1")+COUNTIF(J332,"=1")+COUNTIF(F374, "=1")+COUNTIF(G374, "=1")+COUNTIF(H374,"=1")+COUNTIF(I374,"=1")+COUNTIF(J374,"=1")+COUNTIF(F416, "=1")+COUNTIF(G416, "=1")+COUNTIF(H416,"=1")+COUNTIF(I416,"=1")+COUNTIF(J416,"=1")+COUNTIF(F486, "=1")+COUNTIF(G486, "=1")+COUNTIF(H486,"=1")+COUNTIF(I486, "=1")+COUNTIF(J486,"=1")+COUNTIF(F514, "=1")+COUNTIF(G514, "=1")+COUNTIF(H514,"=1")+COUNTIF(I514,"=1")+COUNTIF(J514,"=1")+COUNTIF(F556, "=1")+COUNTIF(G556, "=1")+COUNTIF(H556,"=1")+COUNTIF(I556,"=1")+COUNTIF(J556,"=1")+COUNTIF(F598, "=1")+COUNTIF(G598, "=1")+COUNTIF(H598,"=1")+COUNTIF(I598, "=1")+COUNTIF(J598,"=1")+COUNTIF(F640, "=1")+COUNTIF(G640, "=1")+COUNTIF(H640,"=1")+COUNTIF(I640,"=1")+COUNTIF(J640,"=1")+COUNTIF(F682, "=1")+COUNTIF(G682, "=1")+COUNTIF(H682,"=1")+COUNTIF(I682,"=1")+COUNTIF(J682,"=1")+COUNTIF(F724, "=1")+COUNTIF(G724, "=1")+COUNTIF(H724,"=1")+COUNTIF(I724, "=1")+COUNTIF(J724,"=1")+COUNTIF(F752, "=1")+COUNTIF(G752, "=1")+COUNTIF(H752,"=1")+COUNTIF(I752, "=1")+COUNTIF(J752,"=1")</f>
        <v>9</v>
      </c>
      <c r="AK10" s="0" t="n">
        <f aca="false">COUNTIF(F52, "=1")+COUNTIF(G52, "=1")+COUNTIF(H52,"=1")+COUNTIF(I52, "=1")+COUNTIF(J52,"=1")+COUNTIF(F136, "=1")+COUNTIF(G136, "=1")+COUNTIF(H136,"=1")+COUNTIF(I136, "=1")+COUNTIF(J136,"=1")+COUNTIF(F178, "=1")+COUNTIF(G178, "=1")+COUNTIF(H178,"=1")+COUNTIF(I178,"=1")+COUNTIF(J178,"=1")+COUNTIF(F220, "=1")+COUNTIF(G220, "=1")+COUNTIF(H220,"=1")+COUNTIF(I220,"=1")+COUNTIF(J220,"=1")+COUNTIF(F262, "=1")+COUNTIF(G262, "=1")+COUNTIF(H262,"=1")+COUNTIF(I262,"=1")+COUNTIF(J262,"=1")+COUNTIF(F304, "=1")+COUNTIF(G304, "=1")+COUNTIF(H304,"=1")+COUNTIF(I304,"=1")+COUNTIF(J304,"=1")+COUNTIF(F346, "=1")+COUNTIF(G346, "=1")+COUNTIF(H346,"=1")+COUNTIF(I346, "=1")+COUNTIF(J346,"=1")+COUNTIF(F388, "=1")+COUNTIF(G388, "=1")+COUNTIF(H388,"=1")+COUNTIF(I388,"=1")+COUNTIF(J388,"=1")+COUNTIF(F430, "=1")+COUNTIF(G430, "=1")+COUNTIF(H430,"=1")+COUNTIF(I430,"=1")+COUNTIF(J430,"=1")+COUNTIF(F458, "=1")+COUNTIF(G458, "=1")+COUNTIF(H458,"=1")+COUNTIF(I458, "=1")+COUNTIF(J458,"=1")+COUNTIF(F472, "=1")+COUNTIF(G472, "=1")+COUNTIF(H472,"=1")+COUNTIF(I472,"=1")+COUNTIF(J472,"=1")+COUNTIF(F528, "=1")+COUNTIF(G528, "=1")+COUNTIF(H528,"=1")+COUNTIF(I528,"=1")+COUNTIF(J528,"=1")+COUNTIF(F570, "=1")+COUNTIF(G570, "=1")+COUNTIF(H570,"=1")+COUNTIF(I570, "=1")+COUNTIF(J570,"=1")+COUNTIF(F612, "=1")+COUNTIF(G612, "=1")+COUNTIF(H612,"=1")+COUNTIF(I612,"=1")+COUNTIF(J612,"=1")+COUNTIF(F654, "=1")+COUNTIF(G654, "=1")+COUNTIF(H654,"=1")+COUNTIF(I654,"=1")+COUNTIF(J654,"=1")+COUNTIF(F696, "=1")+COUNTIF(G696, "=1")+COUNTIF(H696,"=1")+COUNTIF(I696, "=1")+COUNTIF(J696,"=1")+COUNTIF(F738, "=1")+COUNTIF(G738, "=1")+COUNTIF(H738,"=1")+COUNTIF(I738, "=1")+COUNTIF(J738,"=1")</f>
        <v>13</v>
      </c>
      <c r="AL10" s="0" t="n">
        <f aca="false">AM10+AN10+AO10</f>
        <v>176016</v>
      </c>
      <c r="AM10" s="0" t="n">
        <f aca="false">Q24+Q66+Q108+Q150+Q192+Q234+Q276+Q318+Q360+Q402+Q444+Q500+Q542+Q584+Q626+Q668+Q710</f>
        <v>57391</v>
      </c>
      <c r="AN10" s="0" t="n">
        <f aca="false">Q38+Q80+Q122+Q164+Q248+Q290+Q332+Q374+Q416+Q486+Q514+Q556+Q598+Q640+Q682+Q724+Q752</f>
        <v>61175</v>
      </c>
      <c r="AO10" s="0" t="n">
        <f aca="false">Q52+Q136+Q178+Q220+Q262+Q304+Q346+Q388+Q430+Q458+Q472+Q528+Q570+Q612+Q654+Q696+Q738</f>
        <v>57450</v>
      </c>
    </row>
    <row r="11" customFormat="false" ht="15" hidden="false" customHeight="false" outlineLevel="0" collapsed="false">
      <c r="A11" s="1" t="s">
        <v>31</v>
      </c>
      <c r="B11" s="0" t="s">
        <v>32</v>
      </c>
      <c r="C11" s="0" t="n">
        <v>10</v>
      </c>
      <c r="D11" s="0" t="n">
        <v>4</v>
      </c>
      <c r="E11" s="0" t="n">
        <v>4</v>
      </c>
      <c r="F11" s="0" t="n">
        <v>0</v>
      </c>
      <c r="G11" s="0" t="n">
        <v>0</v>
      </c>
      <c r="H11" s="0" t="n">
        <v>0</v>
      </c>
      <c r="I11" s="0" t="n">
        <v>1</v>
      </c>
      <c r="J11" s="4" t="n">
        <v>0</v>
      </c>
      <c r="R11" s="0" t="n">
        <f aca="false">L25+L67+L109+L151+L193+L235+L277+L319+L361+L403+L445+L501+L543+L585+L627+L669+L711+L39+L81+L123+L165+L249+L291+L333+L375+L417+L487+L515+L557+L599+L641+L683+L725+L753+L53+L137+L179+L221+L263+L305+L347+L389+L431+L459+L473+L529+L571+L613+L655+L697+L739</f>
        <v>188</v>
      </c>
      <c r="S11" s="0" t="n">
        <f aca="false">N25+N67+N109+N151+N193+N235+N277+N319+N361+N403+N445+N501+N543+N585+N627+N669+N711+N39+N81+N123+N165+N249+N291+N333+N375+N417+N487+N515+N557+N599+N641+N683+N725+N753+N53+N137+N179+N221+N263+N305+N347+N389+N431+N459+N473+N529+N571+N613+N655+N697+N739</f>
        <v>40</v>
      </c>
      <c r="T11" s="0" t="n">
        <f aca="false">O25+O67+O109+O151+O193+O235+O277+O319+O361+O403+O445+O501+O543+O585+O627+O669+O711+O39+O81+O123+O165+O249+O291+O333+O375+O417+O487+O515+O557+O599+O641+O683+O725+O753+O53+O137+O179+O221+O263+O305+O347+O389+O431+O459+O473+O529+O571+O613+O655+O697+O739</f>
        <v>0</v>
      </c>
      <c r="U11" s="0" t="n">
        <f aca="false">R11-S11-T11</f>
        <v>148</v>
      </c>
      <c r="V11" s="0" t="n">
        <f aca="false">W11+X11+Y11</f>
        <v>28</v>
      </c>
      <c r="W11" s="0" t="n">
        <f aca="false">COUNTIF(I25, "=1")+COUNTIF(I67,"=1")+COUNTIF(I109, "=1")+COUNTIF(I151,"=1")+COUNTIF(I193, "=1")+COUNTIF(I235,"=1")+COUNTIF(I277, "=1")+COUNTIF(I319,"=1")+COUNTIF(I361, "=1")+COUNTIF(I403,"=1")+COUNTIF(I445, "=1")+COUNTIF(I501,"=1")+COUNTIF(I543, "=1")+COUNTIF(I585,"=1")+COUNTIF(I627, "=1")+COUNTIF(I669,"=1")+COUNTIF(I711, "=1")</f>
        <v>14</v>
      </c>
      <c r="X11" s="0" t="n">
        <f aca="false">COUNTIF(I39, "=1")+COUNTIF(I81,"=1")+COUNTIF(I123, "=1")+COUNTIF(I165,"=1")+COUNTIF(I249, "=1")+COUNTIF(I291,"=1")+COUNTIF(I333, "=1")+COUNTIF(I375,"=1")+COUNTIF(I417, "=1")+COUNTIF(I487,"=1")+COUNTIF(I515, "=1")+COUNTIF(I557,"=1")+COUNTIF(I599, "=1")+COUNTIF(I641,"=1")+COUNTIF(I683, "=1")+COUNTIF(I725, "=1")+COUNTIF(K753, "=1")</f>
        <v>8</v>
      </c>
      <c r="Y11" s="0" t="n">
        <f aca="false">COUNTIF(I53, "=1")+COUNTIF(I137,"=1")+COUNTIF(I179, "=1")+COUNTIF(I221,"=1")+COUNTIF(I263, "=1")+COUNTIF(I305,"=1")+COUNTIF(I347, "=1")+COUNTIF(I389,"=1")+COUNTIF(I431, "=1")+COUNTIF(I459,"=1")+COUNTIF(I473, "=1")+COUNTIF(I529,"=1")+COUNTIF(I571, "=1")+COUNTIF(I613,"=1")+COUNTIF(I655, "=1")+COUNTIF(I697,"=1")+COUNTIF(I739, "=1")</f>
        <v>6</v>
      </c>
      <c r="Z11" s="0" t="n">
        <f aca="false">R11-V11</f>
        <v>160</v>
      </c>
      <c r="AA11" s="0" t="n">
        <f aca="false">COUNTIF(G25, "=0")+COUNTIF(H25,"=0")+COUNTIF(F25, "=0")+COUNTIF(J25,"=0")+COUNTIF(G67, "=0")+COUNTIF(H67,"=0")+COUNTIF(F67, "=0")+COUNTIF(J67,"=0")+COUNTIF(G109, "=0")+COUNTIF(H109,"=0")+COUNTIF(F109,"=0")+COUNTIF(J109,"=0")+COUNTIF(G151, "=0")+COUNTIF(H151,"=0")+COUNTIF(F151,"=0")+COUNTIF(J151,"=0")+COUNTIF(G193, "=0")+COUNTIF(H193,"=0")+COUNTIF(F193,"=0")+COUNTIF(J193,"=0")+COUNTIF(G235, "=0")+COUNTIF(H235,"=0")+COUNTIF(F235,"=0")+COUNTIF(J235,"=0")+COUNTIF(G277, "=0")+COUNTIF(H277,"=0")+COUNTIF(F277, "=0")+COUNTIF(J277,"=0")+COUNTIF(G319, "=0")+COUNTIF(H319,"=0")+COUNTIF(F319,"=0")+COUNTIF(J319,"=0")+COUNTIF(G361, "=0")+COUNTIF(H361,"=0")+COUNTIF(F361,"=0")+COUNTIF(J361,"=0")+COUNTIF(G403, "=0")+COUNTIF(H403,"=0")+COUNTIF(F403, "=0")+COUNTIF(J403,"=0")+COUNTIF(G445, "=0")+COUNTIF(H445,"=0")+COUNTIF(F445,"=0")+COUNTIF(J445,"=0")+COUNTIF(G501, "=0")+COUNTIF(H501,"=0")+COUNTIF(F501,"=0")+COUNTIF(J501,"=0")+COUNTIF(G543, "=0")+COUNTIF(H543,"=0")+COUNTIF(F543, "=0")+COUNTIF(J543,"=0")+COUNTIF(G585, "=0")+COUNTIF(H585,"=0")+COUNTIF(F585,"=0")+COUNTIF(J585,"=0")+COUNTIF(G627, "=0")+COUNTIF(H627,"=0")+COUNTIF(F627,"=0")+COUNTIF(J627,"=0")+COUNTIF(G669, "=0")+COUNTIF(H669,"=0")+COUNTIF(F669, "=0")+COUNTIF(J669,"=0")+COUNTIF(G711, "=0")+COUNTIF(H711,"=0")+COUNTIF(F711,"=0")+COUNTIF(J711,"=0")</f>
        <v>59</v>
      </c>
      <c r="AB11" s="0" t="n">
        <f aca="false">COUNTIF(G39, "=0")+COUNTIF(H39,"=0")+COUNTIF(F39, "=0")+COUNTIF(J39,"=0")+COUNTIF(G81, "=0")+COUNTIF(H81,"=0")+COUNTIF(F81, "=0")+COUNTIF(J81,"=0")+COUNTIF(G123, "=0")+COUNTIF(H123,"=0")+COUNTIF(F123,"=0")+COUNTIF(J123,"=0")+COUNTIF(G165, "=0")+COUNTIF(H165,"=0")+COUNTIF(F165,"=0")+COUNTIF(J165,"=0")+COUNTIF(G249, "=0")+COUNTIF(H249,"=0")+COUNTIF(F249,"=0")+COUNTIF(J249,"=0")+COUNTIF(G291, "=0")+COUNTIF(H291,"=0")+COUNTIF(F291,"=0")+COUNTIF(J291,"=0")+COUNTIF(G333, "=0")+COUNTIF(H333,"=0")+COUNTIF(F333, "=0")+COUNTIF(J333,"=0")+COUNTIF(G375, "=0")+COUNTIF(H375,"=0")+COUNTIF(F375,"=0")+COUNTIF(J375,"=0")+COUNTIF(G417, "=0")+COUNTIF(H417,"=0")+COUNTIF(F417,"=0")+COUNTIF(J417,"=0")+COUNTIF(G487, "=0")+COUNTIF(H487,"=0")+COUNTIF(F487, "=0")+COUNTIF(J487,"=0")+COUNTIF(G515, "=0")+COUNTIF(H515,"=0")+COUNTIF(F515,"=0")+COUNTIF(J515,"=0")+COUNTIF(G557, "=0")+COUNTIF(H557,"=0")+COUNTIF(F557,"=0")+COUNTIF(J557,"=0")+COUNTIF(G599, "=0")+COUNTIF(H599,"=0")+COUNTIF(F599, "=0")+COUNTIF(J599,"=0")+COUNTIF(G641, "=0")+COUNTIF(H641,"=0")+COUNTIF(F641,"=0")+COUNTIF(J641,"=0")+COUNTIF(G683, "=0")+COUNTIF(H683,"=0")+COUNTIF(F683,"=0")+COUNTIF(J683,"=0")+COUNTIF(G725, "=0")+COUNTIF(H725,"=0")+COUNTIF(F725,"=0")+COUNTIF(J725,"=0")+COUNTIF(G753, "=0")+COUNTIF(H753,"=0")+COUNTIF(F753,"=0")+COUNTIF(J753,"=0")</f>
        <v>54</v>
      </c>
      <c r="AC11" s="0" t="n">
        <f aca="false">COUNTIF(G53, "=0")+COUNTIF(H53,"=0")+COUNTIF(F53, "=0")+COUNTIF(J53,"=0")+COUNTIF(G137, "=0")+COUNTIF(H137,"=0")+COUNTIF(F137, "=0")+COUNTIF(J137,"=0")+COUNTIF(G179, "=0")+COUNTIF(H179,"=0")+COUNTIF(F179,"=0")+COUNTIF(J179,"=0")+COUNTIF(G221, "=0")+COUNTIF(H221,"=0")+COUNTIF(F221,"=0")+COUNTIF(J221,"=0")+COUNTIF(G263, "=0")+COUNTIF(H263,"=0")+COUNTIF(F263,"=0")+COUNTIF(J263,"=0")+COUNTIF(G305, "=0")+COUNTIF(H305,"=0")+COUNTIF(F305,"=0")+COUNTIF(J305,"=0")+COUNTIF(G347, "=0")+COUNTIF(H347,"=0")+COUNTIF(F347, "=0")+COUNTIF(J347,"=0")+COUNTIF(G389, "=0")+COUNTIF(H389,"=0")+COUNTIF(F389,"=0")+COUNTIF(J389,"=0")+COUNTIF(G431, "=0")+COUNTIF(H431,"=0")+COUNTIF(F431,"=0")+COUNTIF(J431,"=0")+COUNTIF(G459, "=0")+COUNTIF(H459,"=0")+COUNTIF(F459, "=0")+COUNTIF(J459,"=0")+COUNTIF(G473, "=0")+COUNTIF(H473,"=0")+COUNTIF(F473,"=0")+COUNTIF(J473,"=0")+COUNTIF(G529, "=0")+COUNTIF(H529,"=0")+COUNTIF(F529,"=0")+COUNTIF(J529,"=0")+COUNTIF(G571, "=0")+COUNTIF(H571,"=0")+COUNTIF(F571, "=0")+COUNTIF(J571,"=0")+COUNTIF(G613, "=0")+COUNTIF(H613,"=0")+COUNTIF(F613,"=0")+COUNTIF(J613,"=0")+COUNTIF(G655, "=0")+COUNTIF(H655,"=0")+COUNTIF(F655,"=0")+COUNTIF(J655,"=0")+COUNTIF(G697, "=0")+COUNTIF(H697,"=0")+COUNTIF(F697, "=0")+COUNTIF(J697,"=0")+COUNTIF(G739, "=0")+COUNTIF(H739,"=0")+COUNTIF(F739,"=0")+COUNTIF(J739,"=0")</f>
        <v>47</v>
      </c>
      <c r="AD11" s="0" t="n">
        <f aca="false">AE11+AF11+AG11</f>
        <v>22</v>
      </c>
      <c r="AE11" s="0" t="n">
        <f aca="false">COUNTIF(I25, "=0")+COUNTIF(I67,"=0")+COUNTIF(I109, "=0")+COUNTIF(I151,"=0")+COUNTIF(I193, "=0")+COUNTIF(I235,"=0")+COUNTIF(I277, "=0")+COUNTIF(I319,"=0")+COUNTIF(I361, "=0")+COUNTIF(I403,"=0")+COUNTIF(I445, "=0")+COUNTIF(I501,"=0")+COUNTIF(I543, "=0")+COUNTIF(I585,"=0")+COUNTIF(I627, "=0")+COUNTIF(I669,"=0")+COUNTIF(I711, "=0")</f>
        <v>3</v>
      </c>
      <c r="AF11" s="0" t="n">
        <f aca="false">COUNTIF(I39, "=0")+COUNTIF(I81,"=0")+COUNTIF(I123, "=0")+COUNTIF(I165,"=0")+COUNTIF(I249, "=0")+COUNTIF(I291,"=0")+COUNTIF(I333, "=0")+COUNTIF(I375,"=0")+COUNTIF(I417, "=0")+COUNTIF(I487,"=0")+COUNTIF(I515, "=0")+COUNTIF(I557,"=0")+COUNTIF(I599, "=0")+COUNTIF(I641,"=0")+COUNTIF(I683, "=0")+COUNTIF(I725, "=0")+COUNTIF(K753, "=0")</f>
        <v>8</v>
      </c>
      <c r="AG11" s="0" t="n">
        <f aca="false">COUNTIF(I53, "=0")+COUNTIF(I137,"=0")+COUNTIF(I179, "=0")+COUNTIF(I221,"=0")+COUNTIF(I263, "=0")+COUNTIF(I305,"=0")+COUNTIF(I347, "=0")+COUNTIF(I389,"=0")+COUNTIF(I431, "=0")+COUNTIF(I459,"=0")+COUNTIF(I473, "=0")+COUNTIF(I529,"=0")+COUNTIF(I571, "=0")+COUNTIF(I613,"=0")+COUNTIF(I655, "=0")+COUNTIF(I697,"=0")+COUNTIF(I739, "=0")</f>
        <v>11</v>
      </c>
      <c r="AH11" s="0" t="n">
        <f aca="false">AI11+AJ11+AK11</f>
        <v>44</v>
      </c>
      <c r="AI11" s="0" t="n">
        <f aca="false">COUNTIF(G25, "=1")+COUNTIF(H25,"=1")+COUNTIF(F25, "=1")+COUNTIF(J25,"=1")+COUNTIF(G67, "=1")+COUNTIF(H67,"=1")+COUNTIF(F67, "=1")+COUNTIF(J67,"=1")+COUNTIF(G109, "=1")+COUNTIF(H109,"=1")+COUNTIF(F109,"=1")+COUNTIF(J109,"=1")+COUNTIF(G151, "=1")+COUNTIF(H151,"=1")+COUNTIF(F151,"=1")+COUNTIF(J151,"=1")+COUNTIF(G193, "=1")+COUNTIF(H193,"=1")+COUNTIF(F193,"=1")+COUNTIF(J193,"=1")+COUNTIF(G235, "=1")+COUNTIF(H235,"=1")+COUNTIF(F235,"=1")+COUNTIF(J235,"=1")+COUNTIF(G277, "=1")+COUNTIF(H277,"=1")+COUNTIF(F277, "=1")+COUNTIF(J277,"=1")+COUNTIF(G319, "=1")+COUNTIF(H319,"=1")+COUNTIF(F319,"=1")+COUNTIF(J319,"=1")+COUNTIF(G361, "=1")+COUNTIF(H361,"=1")+COUNTIF(F361,"=1")+COUNTIF(J361,"=1")+COUNTIF(G403, "=1")+COUNTIF(H403,"=1")+COUNTIF(F403, "=1")+COUNTIF(J403,"=1")+COUNTIF(G445, "=1")+COUNTIF(H445,"=1")+COUNTIF(F445,"=1")+COUNTIF(J445,"=1")+COUNTIF(G501, "=1")+COUNTIF(H501,"=1")+COUNTIF(F501,"=1")+COUNTIF(J501,"=1")+COUNTIF(G543, "=1")+COUNTIF(H543,"=1")+COUNTIF(F543, "=1")+COUNTIF(J543,"=1")+COUNTIF(G585, "=1")+COUNTIF(H585,"=1")+COUNTIF(F585,"=1")+COUNTIF(J585,"=1")+COUNTIF(G627, "=1")+COUNTIF(H627,"=1")+COUNTIF(F627,"=1")+COUNTIF(J627,"=1")+COUNTIF(G669, "=1")+COUNTIF(H669,"=1")+COUNTIF(F669, "=1")+COUNTIF(J669,"=1")+COUNTIF(G711, "=1")+COUNTIF(H711,"=1")+COUNTIF(F711,"=1")+COUNTIF(J711,"=1")</f>
        <v>9</v>
      </c>
      <c r="AJ11" s="0" t="n">
        <f aca="false">COUNTIF(G39, "=1")+COUNTIF(H39,"=1")+COUNTIF(F39, "=1")+COUNTIF(J39,"=1")+COUNTIF(G81, "=1")+COUNTIF(H81,"=1")+COUNTIF(F81, "=1")+COUNTIF(J81,"=1")+COUNTIF(G123, "=1")+COUNTIF(H123,"=1")+COUNTIF(F123,"=1")+COUNTIF(J123,"=1")+COUNTIF(G165, "=1")+COUNTIF(H165,"=1")+COUNTIF(F165,"=1")+COUNTIF(J165,"=1")+COUNTIF(G249, "=1")+COUNTIF(H249,"=1")+COUNTIF(F249,"=1")+COUNTIF(J249,"=1")+COUNTIF(G291, "=1")+COUNTIF(H291,"=1")+COUNTIF(F291,"=1")+COUNTIF(J291,"=1")+COUNTIF(G333, "=1")+COUNTIF(H333,"=1")+COUNTIF(F333, "=1")+COUNTIF(J333,"=1")+COUNTIF(G375, "=1")+COUNTIF(H375,"=1")+COUNTIF(F375,"=1")+COUNTIF(J375,"=1")+COUNTIF(G417, "=1")+COUNTIF(H417,"=1")+COUNTIF(F417,"=1")+COUNTIF(J417,"=1")+COUNTIF(G487, "=1")+COUNTIF(H487,"=1")+COUNTIF(F487, "=1")+COUNTIF(J487,"=1")+COUNTIF(G515, "=1")+COUNTIF(H515,"=1")+COUNTIF(F515,"=1")+COUNTIF(J515,"=1")+COUNTIF(G557, "=1")+COUNTIF(H557,"=1")+COUNTIF(F557,"=1")+COUNTIF(J557,"=1")+COUNTIF(G599, "=1")+COUNTIF(H599,"=1")+COUNTIF(F599, "=1")+COUNTIF(J599,"=1")+COUNTIF(G641, "=1")+COUNTIF(H641,"=1")+COUNTIF(F641,"=1")+COUNTIF(J641,"=1")+COUNTIF(G683, "=1")+COUNTIF(H683,"=1")+COUNTIF(F683,"=1")+COUNTIF(J683,"=1")+COUNTIF(G725, "=1")+COUNTIF(H725,"=1")+COUNTIF(F725,"=1")+COUNTIF(J725,"=1")+COUNTIF(G753, "=1")+COUNTIF(H753,"=1")+COUNTIF(F753,"=1")+COUNTIF(J753,"=1")</f>
        <v>14</v>
      </c>
      <c r="AK11" s="0" t="n">
        <f aca="false">COUNTIF(G53, "=1")+COUNTIF(H53,"=1")+COUNTIF(F53, "=1")+COUNTIF(J53,"=1")+COUNTIF(G137, "=1")+COUNTIF(H137,"=1")+COUNTIF(F137, "=1")+COUNTIF(J137,"=1")+COUNTIF(G179, "=1")+COUNTIF(H179,"=1")+COUNTIF(F179,"=1")+COUNTIF(J179,"=1")+COUNTIF(G221, "=1")+COUNTIF(H221,"=1")+COUNTIF(F221,"=1")+COUNTIF(J221,"=1")+COUNTIF(G263, "=1")+COUNTIF(H263,"=1")+COUNTIF(F263,"=1")+COUNTIF(J263,"=1")+COUNTIF(G305, "=1")+COUNTIF(H305,"=1")+COUNTIF(F305,"=1")+COUNTIF(J305,"=1")+COUNTIF(G347, "=1")+COUNTIF(H347,"=1")+COUNTIF(F347, "=1")+COUNTIF(J347,"=1")+COUNTIF(G389, "=1")+COUNTIF(H389,"=1")+COUNTIF(F389,"=1")+COUNTIF(J389,"=1")+COUNTIF(G431, "=1")+COUNTIF(H431,"=1")+COUNTIF(F431,"=1")+COUNTIF(J431,"=1")+COUNTIF(G459, "=1")+COUNTIF(H459,"=1")+COUNTIF(F459, "=1")+COUNTIF(J459,"=1")+COUNTIF(G473, "=1")+COUNTIF(H473,"=1")+COUNTIF(F473,"=1")+COUNTIF(J473,"=1")+COUNTIF(G529, "=1")+COUNTIF(H529,"=1")+COUNTIF(F529,"=1")+COUNTIF(J529,"=1")+COUNTIF(G571, "=1")+COUNTIF(H571,"=1")+COUNTIF(F571, "=1")+COUNTIF(J571,"=1")+COUNTIF(G613, "=1")+COUNTIF(H613,"=1")+COUNTIF(F613,"=1")+COUNTIF(J613,"=1")+COUNTIF(G655, "=1")+COUNTIF(H655,"=1")+COUNTIF(F655,"=1")+COUNTIF(J655,"=1")+COUNTIF(G697, "=1")+COUNTIF(H697,"=1")+COUNTIF(F697, "=1")+COUNTIF(J697,"=1")+COUNTIF(G739, "=1")+COUNTIF(H739,"=1")+COUNTIF(F739,"=1")+COUNTIF(J739,"=1")</f>
        <v>21</v>
      </c>
      <c r="AL11" s="0" t="n">
        <f aca="false">AM11+AN11+AO11</f>
        <v>134327</v>
      </c>
      <c r="AM11" s="0" t="n">
        <f aca="false">Q25+Q67+Q109+Q151+Q193+Q235+Q277+Q319+Q361+Q403+Q445+Q501+Q543+Q585+Q627+Q669+Q711</f>
        <v>29365</v>
      </c>
      <c r="AN11" s="0" t="n">
        <f aca="false">Q39+Q81+Q123+Q165+Q249+Q291+Q333+Q375+Q417+Q487+Q515+Q557+Q599+Q641+Q683+Q725+Q753</f>
        <v>58656</v>
      </c>
      <c r="AO11" s="0" t="n">
        <f aca="false">Q53+Q137+Q179+Q221+Q263+Q305+Q347+Q389+Q431+Q459+Q473+Q529+Q571+Q613+Q655+Q697+Q739</f>
        <v>46306</v>
      </c>
    </row>
    <row r="12" customFormat="false" ht="15" hidden="false" customHeight="false" outlineLevel="0" collapsed="false">
      <c r="A12" s="1" t="s">
        <v>31</v>
      </c>
      <c r="B12" s="0" t="s">
        <v>32</v>
      </c>
      <c r="C12" s="0" t="n">
        <v>11</v>
      </c>
      <c r="D12" s="0" t="n">
        <v>25</v>
      </c>
      <c r="E12" s="0" t="n">
        <v>25</v>
      </c>
      <c r="F12" s="0" t="n">
        <v>0</v>
      </c>
      <c r="G12" s="0" t="n">
        <v>1</v>
      </c>
      <c r="H12" s="0" t="n">
        <v>0</v>
      </c>
      <c r="I12" s="0" t="n">
        <v>0</v>
      </c>
      <c r="J12" s="3" t="n">
        <v>1</v>
      </c>
      <c r="K12" s="4" t="n">
        <v>0</v>
      </c>
      <c r="R12" s="0" t="n">
        <f aca="false">L26+L68+L110+L152+L194+L236+L278+L320+L362+L404+L446+L502+L544+L586+L628+L670+L712+L40+L82+L124+L166+L250+L292+L334+L376+L418+L488+L516+L558+L600+L642+L684+L726+L754+L54+L138+L180+L222+L264+L306+L348+L390+L432+L460+L474+L530+L572+L614+L656+L698+L740</f>
        <v>215</v>
      </c>
      <c r="S12" s="0" t="n">
        <f aca="false">N26+N68+N110+N152+N194+N236+N278+N320+N362+N404+N446+N502+N544+N586+N628+N670+N712+N40+N82+N124+N166+N250+N292+N334+N376+N418+N488+N516+N558+N600+N642+N684+N726+N754+N54+N138+N180+N222+N264+N306+N348+N390+N432+N460+N474+N530+N572+N614+N656+N698+N740</f>
        <v>40</v>
      </c>
      <c r="T12" s="0" t="n">
        <f aca="false">O26+O68+O110+O152+O194+O236+O278+O320+O362+O404+O446+O502+O544+O586+O628+O670+O712+O40+O82+O124+O166+O250+O292+O334+O376+O418+O488+O516+O558+O600+O642+O684+O726+O754+O54+O138+O180+O222+O264+O306+O348+O390+O432+O460+O474+O530+O572+O614+O656+O698+O740</f>
        <v>28</v>
      </c>
      <c r="U12" s="0" t="n">
        <f aca="false">R12-S12-T12</f>
        <v>147</v>
      </c>
      <c r="V12" s="0" t="n">
        <f aca="false">W12+X12+Y12</f>
        <v>41</v>
      </c>
      <c r="W12" s="0" t="n">
        <f aca="false">COUNTIF(G26, "=1")+COUNTIF(J26,"=1")+COUNTIF(G68, "=1")+COUNTIF(J68,"=1")+COUNTIF(G110, "=1")+COUNTIF(J110,"=1")+COUNTIF(G152, "=1")+COUNTIF(J152,"=1")+COUNTIF(G194, "=1")+COUNTIF(J194,"=1")+COUNTIF(G236, "=1")+COUNTIF(J236,"=1")+COUNTIF(G278, "=1")+COUNTIF(J278,"=1")+COUNTIF(G320, "=1")+COUNTIF(J320,"=1")+COUNTIF(G362, "=1")+COUNTIF(J362,"=1")+COUNTIF(G404, "=1")+COUNTIF(J404,"=1")+COUNTIF(G446, "=1")+COUNTIF(J446,"=1")+COUNTIF(G502, "=1")+COUNTIF(J502,"=1")+COUNTIF(G544, "=1")+COUNTIF(J544,"=1")+COUNTIF(G586, "=1")+COUNTIF(J586,"=1")+COUNTIF(G628, "=1")+COUNTIF(J628,"=1")+COUNTIF(G670, "=1")+COUNTIF(J670,"=1")+COUNTIF(G712, "=1")+COUNTIF(J712, "=1")</f>
        <v>20</v>
      </c>
      <c r="X12" s="0" t="n">
        <f aca="false">COUNTIF(G40, "=1")+COUNTIF(J40,"=1")+COUNTIF(G82, "=1")+COUNTIF(J82,"=1")+COUNTIF(G124, "=1")+COUNTIF(J124,"=1")+COUNTIF(G166, "=1")+COUNTIF(J166,"=1")+COUNTIF(G250, "=1")+COUNTIF(J250,"=1")+COUNTIF(G292, "=1")+COUNTIF(J292,"=1")+COUNTIF(G334, "=1")+COUNTIF(J334,"=1")+COUNTIF(G376, "=1")+COUNTIF(J376,"=1")+COUNTIF(G418, "=1")+COUNTIF(J418,"=1")+COUNTIF(G488, "=1")+COUNTIF(J488,"=1")+COUNTIF(G516, "=1")+COUNTIF(J516,"=1")+COUNTIF(G558, "=1")+COUNTIF(J558,"=1")+COUNTIF(G600, "=1")+COUNTIF(J600,"=1")+COUNTIF(G642, "=1")+COUNTIF(J642,"=1")+COUNTIF(G684, "=1")+COUNTIF(J684,"=1")+COUNTIF(G726, "=1")+COUNTIF(J726, "=1")+COUNTIF(G754, "=1")+COUNTIF(J754, "=1")</f>
        <v>10</v>
      </c>
      <c r="Y12" s="0" t="n">
        <f aca="false">COUNTIF(G54, "=1")+COUNTIF(J54,"=1")+COUNTIF(G138, "=1")+COUNTIF(J138,"=1")+COUNTIF(G180, "=1")+COUNTIF(J180,"=1")+COUNTIF(G222, "=1")+COUNTIF(J222,"=1")+COUNTIF(G264, "=1")+COUNTIF(J264,"=1")+COUNTIF(G306, "=1")+COUNTIF(J306,"=1")+COUNTIF(G348, "=1")+COUNTIF(J348,"=1")+COUNTIF(G390, "=1")+COUNTIF(J390,"=1")+COUNTIF(G432, "=1")+COUNTIF(J432,"=1")+COUNTIF(G460, "=1")+COUNTIF(J460,"=1")+COUNTIF(G474, "=1")+COUNTIF(J474,"=1")+COUNTIF(G530, "=1")+COUNTIF(J530,"=1")+COUNTIF(G572, "=1")+COUNTIF(J572,"=1")+COUNTIF(G614, "=1")+COUNTIF(J614,"=1")+COUNTIF(G656, "=1")+COUNTIF(J656,"=1")+COUNTIF(G698, "=1")+COUNTIF(J698,"=1")+COUNTIF(G740, "=1")+COUNTIF(J740, "=1")</f>
        <v>11</v>
      </c>
      <c r="Z12" s="0" t="n">
        <f aca="false">R12-V12</f>
        <v>174</v>
      </c>
      <c r="AA12" s="0" t="n">
        <f aca="false">COUNTIF(F26, "=0")+COUNTIF(H26,"=0")+COUNTIF(I26, "=0")+COUNTIF(K26,"=0")+COUNTIF(F68, "=0")+COUNTIF(H68,"=0")+COUNTIF(I68, "=0")+COUNTIF(K68,"=0")+COUNTIF(F110, "=0")+COUNTIF(H110,"=0")+COUNTIF(I110,"=0")+COUNTIF(K110,"=0")+COUNTIF(F152, "=0")+COUNTIF(H152,"=0")+COUNTIF(I152,"=0")+COUNTIF(K152,"=0")+COUNTIF(F194, "=0")+COUNTIF(H194,"=0")+COUNTIF(I194,"=0")+COUNTIF(K194,"=0")+COUNTIF(F236, "=0")+COUNTIF(H236,"=0")+COUNTIF(I236,"=0")+COUNTIF(K236,"=0")+COUNTIF(F278, "=0")+COUNTIF(H278,"=0")+COUNTIF(I278, "=0")+COUNTIF(K278,"=0")+COUNTIF(F320, "=0")+COUNTIF(H320,"=0")+COUNTIF(I320,"=0")+COUNTIF(K320,"=0")+COUNTIF(F362, "=0")+COUNTIF(H362,"=0")+COUNTIF(I362,"=0")+COUNTIF(K362,"=0")+COUNTIF(F404, "=0")+COUNTIF(H404,"=0")+COUNTIF(I404, "=0")+COUNTIF(K404,"=0")+COUNTIF(F446, "=0")+COUNTIF(H446,"=0")+COUNTIF(I446,"=0")+COUNTIF(K446,"=0")+COUNTIF(F502, "=0")+COUNTIF(H502,"=0")+COUNTIF(I502,"=0")+COUNTIF(K502,"=0")+COUNTIF(F544, "=0")+COUNTIF(H544,"=0")+COUNTIF(I544, "=0")+COUNTIF(K544,"=0")+COUNTIF(F586, "=0")+COUNTIF(H586,"=0")+COUNTIF(I586,"=0")+COUNTIF(K586,"=0")+COUNTIF(F628, "=0")+COUNTIF(H628,"=0")+COUNTIF(I628,"=0")+COUNTIF(K628,"=0")+COUNTIF(F670, "=0")+COUNTIF(H670,"=0")+COUNTIF(I670, "=0")+COUNTIF(K670,"=0")+COUNTIF(F712, "=0")+COUNTIF(H712,"=0")+COUNTIF(I712,"=0")+COUNTIF(K712,"=0")</f>
        <v>57</v>
      </c>
      <c r="AB12" s="0" t="n">
        <f aca="false">COUNTIF(F40, "=0")+COUNTIF(H40,"=0")+COUNTIF(I40, "=0")+COUNTIF(K40,"=0")+COUNTIF(F82, "=0")+COUNTIF(H82,"=0")+COUNTIF(I82, "=0")+COUNTIF(K82,"=0")+COUNTIF(F124, "=0")+COUNTIF(H124,"=0")+COUNTIF(I124,"=0")+COUNTIF(K124,"=0")+COUNTIF(F166, "=0")+COUNTIF(H166,"=0")+COUNTIF(I166,"=0")+COUNTIF(K166,"=0")+COUNTIF(F250, "=0")+COUNTIF(H250,"=0")+COUNTIF(I250,"=0")+COUNTIF(K250,"=0")+COUNTIF(F292, "=0")+COUNTIF(H292,"=0")+COUNTIF(I292,"=0")+COUNTIF(K292,"=0")+COUNTIF(F334, "=0")+COUNTIF(H334,"=0")+COUNTIF(I334, "=0")+COUNTIF(K334,"=0")+COUNTIF(F376, "=0")+COUNTIF(H376,"=0")+COUNTIF(I376,"=0")+COUNTIF(K376,"=0")+COUNTIF(F418, "=0")+COUNTIF(H418,"=0")+COUNTIF(I418,"=0")+COUNTIF(K418,"=0")+COUNTIF(F488, "=0")+COUNTIF(H488,"=0")+COUNTIF(I488, "=0")+COUNTIF(K488,"=0")+COUNTIF(F516, "=0")+COUNTIF(H516,"=0")+COUNTIF(I516,"=0")+COUNTIF(K516,"=0")+COUNTIF(F558, "=0")+COUNTIF(H558,"=0")+COUNTIF(I558,"=0")+COUNTIF(K558,"=0")+COUNTIF(F600, "=0")+COUNTIF(H600,"=0")+COUNTIF(I600, "=0")+COUNTIF(K600,"=0")+COUNTIF(F642, "=0")+COUNTIF(H642,"=0")+COUNTIF(I642,"=0")+COUNTIF(K642,"=0")+COUNTIF(F684, "=0")+COUNTIF(H684,"=0")+COUNTIF(I684,"=0")+COUNTIF(K684,"=0")+COUNTIF(F726, "=0")+COUNTIF(H726,"=0")+COUNTIF(I726,"=0")+COUNTIF(K726,"=0")+COUNTIF(F754, "=0")+COUNTIF(H754,"=0")+COUNTIF(I754,"=0")+COUNTIF(K754,"=0")</f>
        <v>60</v>
      </c>
      <c r="AC12" s="0" t="n">
        <f aca="false">COUNTIF(F54, "=0")+COUNTIF(H54,"=0")+COUNTIF(I54, "=0")+COUNTIF(K54,"=0")+COUNTIF(F138, "=0")+COUNTIF(H138,"=0")+COUNTIF(I138, "=0")+COUNTIF(K138,"=0")+COUNTIF(F180, "=0")+COUNTIF(H180,"=0")+COUNTIF(I180,"=0")+COUNTIF(K180,"=0")+COUNTIF(F222, "=0")+COUNTIF(H222,"=0")+COUNTIF(I222,"=0")+COUNTIF(K222,"=0")+COUNTIF(F264, "=0")+COUNTIF(H264,"=0")+COUNTIF(I264,"=0")+COUNTIF(K264,"=0")+COUNTIF(F306, "=0")+COUNTIF(H306,"=0")+COUNTIF(I306,"=0")+COUNTIF(K306,"=0")+COUNTIF(F348, "=0")+COUNTIF(H348,"=0")+COUNTIF(I348, "=0")+COUNTIF(K348,"=0")+COUNTIF(F390, "=0")+COUNTIF(H390,"=0")+COUNTIF(I390,"=0")+COUNTIF(K390,"=0")+COUNTIF(F432, "=0")+COUNTIF(H432,"=0")+COUNTIF(I432,"=0")+COUNTIF(K432,"=0")+COUNTIF(F460, "=0")+COUNTIF(H460,"=0")+COUNTIF(I460, "=0")+COUNTIF(K460,"=0")+COUNTIF(F474, "=0")+COUNTIF(H474,"=0")+COUNTIF(I474,"=0")+COUNTIF(K474,"=0")+COUNTIF(F530, "=0")+COUNTIF(H530,"=0")+COUNTIF(I530,"=0")+COUNTIF(K530,"=0")+COUNTIF(F572, "=0")+COUNTIF(H572,"=0")+COUNTIF(I572, "=0")+COUNTIF(K572,"=0")+COUNTIF(F614, "=0")+COUNTIF(H614,"=0")+COUNTIF(I614,"=0")+COUNTIF(K614,"=0")+COUNTIF(F656, "=0")+COUNTIF(H656,"=0")+COUNTIF(I656,"=0")+COUNTIF(K656,"=0")+COUNTIF(F698, "=0")+COUNTIF(H698,"=0")+COUNTIF(I698, "=0")+COUNTIF(K698,"=0")+COUNTIF(F740, "=0")+COUNTIF(H740,"=0")+COUNTIF(I740,"=0")+COUNTIF(K740,"=0")</f>
        <v>57</v>
      </c>
      <c r="AD12" s="0" t="n">
        <f aca="false">AE12+AF12+AG12</f>
        <v>59</v>
      </c>
      <c r="AE12" s="0" t="n">
        <f aca="false">COUNTIF(G26, "=0")+COUNTIF(J26,"=0")+COUNTIF(G68, "=0")+COUNTIF(J68,"=0")+COUNTIF(G110, "=0")+COUNTIF(J110,"=0")+COUNTIF(G152, "=0")+COUNTIF(J152,"=0")+COUNTIF(G194, "=0")+COUNTIF(J194,"=0")+COUNTIF(G236, "=0")+COUNTIF(J236,"=0")+COUNTIF(G278, "=0")+COUNTIF(J278,"=0")+COUNTIF(G320, "=0")+COUNTIF(J320,"=0")+COUNTIF(G362, "=0")+COUNTIF(J362,"=0")+COUNTIF(G404, "=0")+COUNTIF(J404,"=0")+COUNTIF(G446, "=0")+COUNTIF(J446,"=0")+COUNTIF(G502, "=0")+COUNTIF(J502,"=0")+COUNTIF(G544, "=0")+COUNTIF(J544,"=0")+COUNTIF(G586, "=0")+COUNTIF(J586,"=0")+COUNTIF(G628, "=0")+COUNTIF(J628,"=0")+COUNTIF(G670, "=0")+COUNTIF(J670,"=0")+COUNTIF(G712, "=0")+COUNTIF(J712, "=0")</f>
        <v>12</v>
      </c>
      <c r="AF12" s="0" t="n">
        <f aca="false">COUNTIF(G40, "=0")+COUNTIF(J40,"=0")+COUNTIF(G82, "=0")+COUNTIF(J82,"=0")+COUNTIF(G124, "=0")+COUNTIF(J124,"=0")+COUNTIF(G166, "=0")+COUNTIF(J166,"=0")+COUNTIF(G250, "=0")+COUNTIF(J250,"=0")+COUNTIF(G292, "=0")+COUNTIF(J292,"=0")+COUNTIF(G334, "=0")+COUNTIF(J334,"=0")+COUNTIF(G376, "=0")+COUNTIF(J376,"=0")+COUNTIF(G418, "=0")+COUNTIF(J418,"=0")+COUNTIF(G488, "=0")+COUNTIF(J488,"=0")+COUNTIF(G516, "=0")+COUNTIF(J516,"=0")+COUNTIF(G558, "=0")+COUNTIF(J558,"=0")+COUNTIF(G600, "=0")+COUNTIF(J600,"=0")+COUNTIF(G642, "=0")+COUNTIF(J642,"=0")+COUNTIF(G684, "=0")+COUNTIF(J684,"=0")+COUNTIF(G726, "=0")+COUNTIF(J726, "=0")+COUNTIF(G754, "=0")+COUNTIF(J754, "=0")</f>
        <v>24</v>
      </c>
      <c r="AG12" s="0" t="n">
        <f aca="false">COUNTIF(G54, "=0")+COUNTIF(J54,"=0")+COUNTIF(G138, "=0")+COUNTIF(J138,"=0")+COUNTIF(G180, "=0")+COUNTIF(J180,"=0")+COUNTIF(G222, "=0")+COUNTIF(J222,"=0")+COUNTIF(G264, "=0")+COUNTIF(J264,"=0")+COUNTIF(G306, "=0")+COUNTIF(J306,"=0")+COUNTIF(G348, "=0")+COUNTIF(J348,"=0")+COUNTIF(G390, "=0")+COUNTIF(J390,"=0")+COUNTIF(G432, "=0")+COUNTIF(J432,"=0")+COUNTIF(G460, "=0")+COUNTIF(J460,"=0")+COUNTIF(G474, "=0")+COUNTIF(J474,"=0")+COUNTIF(G530, "=0")+COUNTIF(J530,"=0")+COUNTIF(G572, "=0")+COUNTIF(J572,"=0")+COUNTIF(G614, "=0")+COUNTIF(J614,"=0")+COUNTIF(G656, "=0")+COUNTIF(J656,"=0")+COUNTIF(G698, "=0")+COUNTIF(J698,"=0")+COUNTIF(G740, "=0")+COUNTIF(J740, "=0")</f>
        <v>23</v>
      </c>
      <c r="AH12" s="0" t="n">
        <f aca="false">AI12+AJ12+AK12</f>
        <v>26</v>
      </c>
      <c r="AI12" s="0" t="n">
        <f aca="false">COUNTIF(F26, "=1")+COUNTIF(H26,"=1")+COUNTIF(I26, "=1")+COUNTIF(K26,"=1")+COUNTIF(F68, "=1")+COUNTIF(H68,"=1")+COUNTIF(I68, "=1")+COUNTIF(K68,"=1")+COUNTIF(F110, "=1")+COUNTIF(H110,"=1")+COUNTIF(I110,"=1")+COUNTIF(K110,"=1")+COUNTIF(F152, "=1")+COUNTIF(H152,"=1")+COUNTIF(I152,"=1")+COUNTIF(K152,"=1")+COUNTIF(F194, "=1")+COUNTIF(H194,"=1")+COUNTIF(I194,"=1")+COUNTIF(K194,"=1")+COUNTIF(F236, "=1")+COUNTIF(H236,"=1")+COUNTIF(I236,"=1")+COUNTIF(K236,"=1")+COUNTIF(F278, "=1")+COUNTIF(H278,"=1")+COUNTIF(I278, "=1")+COUNTIF(K278,"=1")+COUNTIF(F320, "=1")+COUNTIF(H320,"=1")+COUNTIF(I320,"=1")+COUNTIF(K320,"=1")+COUNTIF(F362, "=1")+COUNTIF(H362,"=1")+COUNTIF(I362,"=1")+COUNTIF(K362,"=1")+COUNTIF(F404, "=1")+COUNTIF(H404,"=1")+COUNTIF(I404, "=1")+COUNTIF(K404,"=1")+COUNTIF(F446, "=1")+COUNTIF(H446,"=1")+COUNTIF(I446,"=1")+COUNTIF(K446,"=1")+COUNTIF(F502, "=1")+COUNTIF(H502,"=1")+COUNTIF(I502,"=1")+COUNTIF(K502,"=1")+COUNTIF(F544, "=1")+COUNTIF(H544,"=1")+COUNTIF(I544, "=1")+COUNTIF(K544,"=1")+COUNTIF(F586, "=1")+COUNTIF(H586,"=1")+COUNTIF(I586,"=1")+COUNTIF(K586,"=1")+COUNTIF(F628, "=1")+COUNTIF(H628,"=1")+COUNTIF(I628,"=1")+COUNTIF(K628,"=1")+COUNTIF(F670, "=1")+COUNTIF(H670,"=1")+COUNTIF(I670, "=1")+COUNTIF(K670,"=1")+COUNTIF(F712, "=1")+COUNTIF(H712,"=1")+COUNTIF(I712,"=1")+COUNTIF(K712,"=1")</f>
        <v>7</v>
      </c>
      <c r="AJ12" s="0" t="n">
        <f aca="false">COUNTIF(F40, "=1")+COUNTIF(H40,"=1")+COUNTIF(I40, "=1")+COUNTIF(K40,"=1")+COUNTIF(F82, "=1")+COUNTIF(H82,"=1")+COUNTIF(I82, "=1")+COUNTIF(K82,"=1")+COUNTIF(F124, "=1")+COUNTIF(H124,"=1")+COUNTIF(I124,"=1")+COUNTIF(K124,"=1")+COUNTIF(F166, "=1")+COUNTIF(H166,"=1")+COUNTIF(I166,"=1")+COUNTIF(K166,"=1")+COUNTIF(F250, "=1")+COUNTIF(H250,"=1")+COUNTIF(I250,"=1")+COUNTIF(K250,"=1")+COUNTIF(F292, "=1")+COUNTIF(H292,"=1")+COUNTIF(I292,"=1")+COUNTIF(K292,"=1")+COUNTIF(F334, "=1")+COUNTIF(H334,"=1")+COUNTIF(I334, "=1")+COUNTIF(K334,"=1")+COUNTIF(F376, "=1")+COUNTIF(H376,"=1")+COUNTIF(I376,"=1")+COUNTIF(K376,"=1")+COUNTIF(F418, "=1")+COUNTIF(H418,"=1")+COUNTIF(I418,"=1")+COUNTIF(K418,"=1")+COUNTIF(F488, "=1")+COUNTIF(H488,"=1")+COUNTIF(I488, "=1")+COUNTIF(K488,"=1")+COUNTIF(F516, "=1")+COUNTIF(H516,"=1")+COUNTIF(I516,"=1")+COUNTIF(K516,"=1")+COUNTIF(F558, "=1")+COUNTIF(H558,"=1")+COUNTIF(I558,"=1")+COUNTIF(K558,"=1")+COUNTIF(F600, "=1")+COUNTIF(H600,"=1")+COUNTIF(I600, "=1")+COUNTIF(K600,"=1")+COUNTIF(F642, "=1")+COUNTIF(H642,"=1")+COUNTIF(I642,"=1")+COUNTIF(K642,"=1")+COUNTIF(F684, "=1")+COUNTIF(H684,"=1")+COUNTIF(I684,"=1")+COUNTIF(K684,"=1")+COUNTIF(F726, "=1")+COUNTIF(H726,"=1")+COUNTIF(I726,"=1")+COUNTIF(K726,"=1")+COUNTIF(F754, "=1")+COUNTIF(H754,"=1")+COUNTIF(I754,"=1")+COUNTIF(K754,"=1")</f>
        <v>8</v>
      </c>
      <c r="AK12" s="0" t="n">
        <f aca="false">COUNTIF(F54, "=1")+COUNTIF(H54,"=1")+COUNTIF(I54, "=1")+COUNTIF(K54,"=1")+COUNTIF(F138, "=1")+COUNTIF(H138,"=1")+COUNTIF(I138, "=1")+COUNTIF(K138,"=1")+COUNTIF(F180, "=1")+COUNTIF(H180,"=1")+COUNTIF(I180,"=1")+COUNTIF(K180,"=1")+COUNTIF(F222, "=1")+COUNTIF(H222,"=1")+COUNTIF(I222,"=1")+COUNTIF(K222,"=1")+COUNTIF(F264, "=1")+COUNTIF(H264,"=1")+COUNTIF(I264,"=1")+COUNTIF(K264,"=1")+COUNTIF(F306, "=1")+COUNTIF(H306,"=1")+COUNTIF(I306,"=1")+COUNTIF(K306,"=1")+COUNTIF(F348, "=1")+COUNTIF(H348,"=1")+COUNTIF(I348, "=1")+COUNTIF(K348,"=1")+COUNTIF(F390, "=1")+COUNTIF(H390,"=1")+COUNTIF(I390,"=1")+COUNTIF(K390,"=1")+COUNTIF(F432, "=1")+COUNTIF(H432,"=1")+COUNTIF(I432,"=1")+COUNTIF(K432,"=1")+COUNTIF(F460, "=1")+COUNTIF(H460,"=1")+COUNTIF(I460, "=1")+COUNTIF(K460,"=1")+COUNTIF(F474, "=1")+COUNTIF(H474,"=1")+COUNTIF(I474,"=1")+COUNTIF(K474,"=1")+COUNTIF(F530, "=1")+COUNTIF(H530,"=1")+COUNTIF(I530,"=1")+COUNTIF(K530,"=1")+COUNTIF(F572, "=1")+COUNTIF(H572,"=1")+COUNTIF(I572, "=1")+COUNTIF(K572,"=1")+COUNTIF(F614, "=1")+COUNTIF(H614,"=1")+COUNTIF(I614,"=1")+COUNTIF(K614,"=1")+COUNTIF(F656, "=1")+COUNTIF(H656,"=1")+COUNTIF(I656,"=1")+COUNTIF(K656,"=1")+COUNTIF(F698, "=1")+COUNTIF(H698,"=1")+COUNTIF(I698, "=1")+COUNTIF(K698,"=1")+COUNTIF(F740, "=1")+COUNTIF(H740,"=1")+COUNTIF(I740,"=1")+COUNTIF(K740,"=1")</f>
        <v>11</v>
      </c>
      <c r="AL12" s="0" t="n">
        <f aca="false">AM12+AN12+AO12</f>
        <v>190070</v>
      </c>
      <c r="AM12" s="0" t="n">
        <f aca="false">Q26+Q68+Q110+Q152+Q194+Q236+Q278+Q320+Q362+Q404+Q446+Q502+Q544+Q586+Q628+Q670+Q712</f>
        <v>66393</v>
      </c>
      <c r="AN12" s="0" t="n">
        <f aca="false">Q40+Q82+Q124+Q166+Q250+Q292+Q334+Q376+Q418+Q488+Q516+Q558+Q600+Q642+Q684+Q726+Q754</f>
        <v>63472</v>
      </c>
      <c r="AO12" s="0" t="n">
        <f aca="false">Q54+Q138+Q180+Q222+Q264+Q306+Q348+Q390+Q432+Q460+Q474+Q530+Q572+Q614+Q656+Q698+Q740</f>
        <v>60205</v>
      </c>
    </row>
    <row r="13" customFormat="false" ht="15" hidden="false" customHeight="false" outlineLevel="0" collapsed="false">
      <c r="A13" s="1" t="s">
        <v>31</v>
      </c>
      <c r="B13" s="0" t="s">
        <v>32</v>
      </c>
      <c r="C13" s="0" t="n">
        <v>12</v>
      </c>
      <c r="D13" s="0" t="n">
        <v>5</v>
      </c>
      <c r="E13" s="0" t="n">
        <v>5</v>
      </c>
      <c r="F13" s="0" t="n">
        <v>0</v>
      </c>
      <c r="G13" s="0" t="n">
        <v>0</v>
      </c>
      <c r="H13" s="0" t="n">
        <v>0</v>
      </c>
      <c r="I13" s="0" t="n">
        <v>0</v>
      </c>
      <c r="J13" s="3" t="n">
        <v>1</v>
      </c>
      <c r="K13" s="4" t="n">
        <v>0</v>
      </c>
      <c r="R13" s="0" t="n">
        <f aca="false">L27+L69+L111+L153+L195+L237+L279+L321+L363+L405+L447+L503+L545+L587+L629+L671+L713+L41+L83+L125+L167+L251+L293+L335+L377+L419+L489+L517+L559+L601+L643+L685+L727+L755+L55+L139+L181+L223+L265+L307+L349+L391+L433+L461+L475+L531+L573+L615+L657+L699+L741</f>
        <v>234</v>
      </c>
      <c r="S13" s="0" t="n">
        <f aca="false">N27+N69+N111+N153+N195+N237+N279+N321+N363+N405+N447+N503+N545+N587+N629+N671+N713+N41+N83+N125+N167+N251+N293+N335+N377+N419+N489+N517+N559+N601+N643+N685+N727+N755+N55+N139+N181+N223+N265+N307+N349+N391+N433+N461+N475+N531+N573+N615+N657+N699+N741</f>
        <v>38</v>
      </c>
      <c r="T13" s="0" t="n">
        <f aca="false">O27+O69+O111+O153+O195+O237+O279+O321+O363+O405+O447+O503+O545+O587+O629+O671+O713+O41+O83+O125+O167+O251+O293+O335+O377+O419+O489+O517+O559+O601+O643+O685+O727+O755+O55+O139+O181+O223+O265+O307+O349+O391+O433+O461+O475+O531+O573+O615+O657+O699+O741</f>
        <v>26</v>
      </c>
      <c r="U13" s="0" t="n">
        <f aca="false">R13-S13-T13</f>
        <v>170</v>
      </c>
      <c r="V13" s="0" t="n">
        <f aca="false">W13+X13+Y13</f>
        <v>26</v>
      </c>
      <c r="W13" s="0" t="n">
        <f aca="false">COUNTIF(J27,"=1")+COUNTIF(J69,"=1")+COUNTIF(J111,"=1")+COUNTIF(J153,"=1")+COUNTIF(J195,"=1")+COUNTIF(J237,"=1")+COUNTIF(J279,"=1")+COUNTIF(J321,"=1")+COUNTIF(J363,"=1")+COUNTIF(J405,"=1")+COUNTIF(J447,"=1")+COUNTIF(J503,"=1")+COUNTIF(J545,"=1")+COUNTIF(J587,"=1")+COUNTIF(J629,"=1")+COUNTIF(J671,"=1")+COUNTIF(J713, "=1")</f>
        <v>10</v>
      </c>
      <c r="X13" s="0" t="n">
        <f aca="false">COUNTIF(J41,"=1")+COUNTIF(J83,"=1")+COUNTIF(J125,"=1")+COUNTIF(J167,"=1")+COUNTIF(J251,"=1")+COUNTIF(J293,"=1")+COUNTIF(J335,"=1")+COUNTIF(J377,"=1")+COUNTIF(J419,"=1")+COUNTIF(J489,"=1")+COUNTIF(J517,"=1")+COUNTIF(J559,"=1")+COUNTIF(J601,"=1")+COUNTIF(J643,"=1")+COUNTIF(J685,"=1")+COUNTIF(J727, "=1")+COUNTIF(J755, "=1")</f>
        <v>9</v>
      </c>
      <c r="Y13" s="0" t="n">
        <f aca="false">COUNTIF(J55,"=1")+COUNTIF(J139,"=1")+COUNTIF(J181,"=1")+COUNTIF(J223,"=1")+COUNTIF(J265,"=1")+COUNTIF(J307,"=1")+COUNTIF(J349,"=1")+COUNTIF(J391,"=1")+COUNTIF(J433,"=1")+COUNTIF(J461,"=1")+COUNTIF(J475,"=1")+COUNTIF(J531,"=1")+COUNTIF(J573,"=1")+COUNTIF(J615,"=1")+COUNTIF(J657,"=1")+COUNTIF(J699,"=1")+COUNTIF(J741, "=1")</f>
        <v>7</v>
      </c>
      <c r="Z13" s="0" t="n">
        <f aca="false">R13-V13</f>
        <v>208</v>
      </c>
      <c r="AA13" s="0" t="n">
        <f aca="false">COUNTIF(F27, "=0")+COUNTIF(G27, "=0")+COUNTIF(H27,"=0")+COUNTIF(I27, "=0")+COUNTIF(K27,"=0")+COUNTIF(F69, "=0")+COUNTIF(G69, "=0")+COUNTIF(H69,"=0")+COUNTIF(I69, "=0")+COUNTIF(K69,"=0")+COUNTIF(F111, "=0")+COUNTIF(G111, "=0")+COUNTIF(H111,"=0")+COUNTIF(I111,"=0")+COUNTIF(K111,"=0")+COUNTIF(F153, "=0")+COUNTIF(G153, "=0")+COUNTIF(H153,"=0")+COUNTIF(I153,"=0")+COUNTIF(K153,"=0")+COUNTIF(F195, "=0")+COUNTIF(G195, "=0")+COUNTIF(H195,"=0")+COUNTIF(I195,"=0")+COUNTIF(K195,"=0")+COUNTIF(F237, "=0")+COUNTIF(G237, "=0")+COUNTIF(H237,"=0")+COUNTIF(I237,"=0")+COUNTIF(K237,"=0")+COUNTIF(F279, "=0")+COUNTIF(G279, "=0")+COUNTIF(H279,"=0")+COUNTIF(I279, "=0")+COUNTIF(K279,"=0")+COUNTIF(F321, "=0")+COUNTIF(G321, "=0")+COUNTIF(H321,"=0")+COUNTIF(I321,"=0")+COUNTIF(K321,"=0")+COUNTIF(F363, "=0")+COUNTIF(G363, "=0")+COUNTIF(H363,"=0")+COUNTIF(I363,"=0")+COUNTIF(K363,"=0")+COUNTIF(F405, "=0")+COUNTIF(G405, "=0")+COUNTIF(H405,"=0")+COUNTIF(I405, "=0")+COUNTIF(K405,"=0")+COUNTIF(F447, "=0")+COUNTIF(G447, "=0")+COUNTIF(H447,"=0")+COUNTIF(I447,"=0")+COUNTIF(K447,"=0")+COUNTIF(F503, "=0")+COUNTIF(G503, "=0")+COUNTIF(H503,"=0")+COUNTIF(I503,"=0")+COUNTIF(K503,"=0")+COUNTIF(F545, "=0")+COUNTIF(G545, "=0")+COUNTIF(H545,"=0")+COUNTIF(I545, "=0")+COUNTIF(K545,"=0")+COUNTIF(F587, "=0")+COUNTIF(G587, "=0")+COUNTIF(H587,"=0")+COUNTIF(I587,"=0")+COUNTIF(K587,"=0")+COUNTIF(F629, "=0")+COUNTIF(G629, "=0")+COUNTIF(H629,"=0")+COUNTIF(I629,"=0")+COUNTIF(K629,"=0")+COUNTIF(F671, "=0")+COUNTIF(G671, "=0")+COUNTIF(H671,"=0")+COUNTIF(I671, "=0")+COUNTIF(K671,"=0")+COUNTIF(F713, "=0")+COUNTIF(G713, "=0")+COUNTIF(H713,"=0")+COUNTIF(I713, "=0")+COUNTIF(K713,"=0")</f>
        <v>69</v>
      </c>
      <c r="AB13" s="0" t="n">
        <f aca="false">COUNTIF(F41, "=0")+COUNTIF(G41, "=0")+COUNTIF(H41,"=0")+COUNTIF(I41, "=0")+COUNTIF(K41,"=0")+COUNTIF(F83, "=0")+COUNTIF(G83, "=0")+COUNTIF(H83,"=0")+COUNTIF(I83, "=0")+COUNTIF(K83,"=0")+COUNTIF(F125, "=0")+COUNTIF(G125, "=0")+COUNTIF(H125,"=0")+COUNTIF(I125,"=0")+COUNTIF(K125,"=0")+COUNTIF(F167, "=0")+COUNTIF(G167, "=0")+COUNTIF(H167,"=0")+COUNTIF(I167,"=0")+COUNTIF(K167,"=0")+COUNTIF(F251, "=0")+COUNTIF(G251, "=0")+COUNTIF(H251,"=0")+COUNTIF(I251,"=0")+COUNTIF(K251,"=0")+COUNTIF(F293, "=0")+COUNTIF(G293, "=0")+COUNTIF(H293,"=0")+COUNTIF(I293,"=0")+COUNTIF(K293,"=0")+COUNTIF(F335, "=0")+COUNTIF(G335, "=0")+COUNTIF(H335,"=0")+COUNTIF(I335, "=0")+COUNTIF(K335,"=0")+COUNTIF(F377, "=0")+COUNTIF(G377, "=0")+COUNTIF(H377,"=0")+COUNTIF(I377,"=0")+COUNTIF(K377,"=0")+COUNTIF(F419, "=0")+COUNTIF(G419, "=0")+COUNTIF(H419,"=0")+COUNTIF(I419,"=0")+COUNTIF(K419,"=0")+COUNTIF(F489, "=0")+COUNTIF(G489, "=0")+COUNTIF(H489,"=0")+COUNTIF(I489, "=0")+COUNTIF(K489,"=0")+COUNTIF(F517, "=0")+COUNTIF(G517, "=0")+COUNTIF(H517,"=0")+COUNTIF(I517,"=0")+COUNTIF(K517,"=0")+COUNTIF(F559, "=0")+COUNTIF(G559, "=0")+COUNTIF(H559,"=0")+COUNTIF(I559,"=0")+COUNTIF(K559,"=0")+COUNTIF(F601, "=0")+COUNTIF(G601, "=0")+COUNTIF(H601,"=0")+COUNTIF(I601, "=0")+COUNTIF(K601,"=0")+COUNTIF(F643, "=0")+COUNTIF(G643, "=0")+COUNTIF(H643,"=0")+COUNTIF(I643,"=0")+COUNTIF(K643,"=0")+COUNTIF(F685, "=0")+COUNTIF(G685, "=0")+COUNTIF(H685,"=0")+COUNTIF(I685,"=0")+COUNTIF(K685,"=0")+COUNTIF(F727, "=0")+COUNTIF(G727, "=0")+COUNTIF(H727,"=0")+COUNTIF(I727, "=0")+COUNTIF(K727,"=0")+COUNTIF(F755, "=0")+COUNTIF(G755, "=0")+COUNTIF(H755,"=0")+COUNTIF(I755, "=0")+COUNTIF(K755,"=0")</f>
        <v>75</v>
      </c>
      <c r="AC13" s="0" t="n">
        <f aca="false">COUNTIF(F55, "=0")+COUNTIF(G55, "=0")+COUNTIF(H55,"=0")+COUNTIF(I55, "=0")+COUNTIF(K55,"=0")+COUNTIF(F139, "=0")+COUNTIF(G139, "=0")+COUNTIF(H139,"=0")+COUNTIF(I139, "=0")+COUNTIF(K139,"=0")+COUNTIF(F181, "=0")+COUNTIF(G181, "=0")+COUNTIF(H181,"=0")+COUNTIF(I181,"=0")+COUNTIF(K181,"=0")+COUNTIF(F223, "=0")+COUNTIF(G223, "=0")+COUNTIF(H223,"=0")+COUNTIF(I223,"=0")+COUNTIF(K223,"=0")+COUNTIF(F265, "=0")+COUNTIF(G265, "=0")+COUNTIF(H265,"=0")+COUNTIF(I265,"=0")+COUNTIF(K265,"=0")+COUNTIF(F307, "=0")+COUNTIF(G307, "=0")+COUNTIF(H307,"=0")+COUNTIF(I307,"=0")+COUNTIF(K307,"=0")+COUNTIF(F349, "=0")+COUNTIF(G349, "=0")+COUNTIF(H349,"=0")+COUNTIF(I349, "=0")+COUNTIF(K349,"=0")+COUNTIF(F391, "=0")+COUNTIF(G391, "=0")+COUNTIF(H391,"=0")+COUNTIF(I391,"=0")+COUNTIF(K391,"=0")+COUNTIF(F433, "=0")+COUNTIF(G433, "=0")+COUNTIF(H433,"=0")+COUNTIF(I433,"=0")+COUNTIF(K433,"=0")+COUNTIF(F461, "=0")+COUNTIF(G461, "=0")+COUNTIF(H461,"=0")+COUNTIF(I461, "=0")+COUNTIF(K461,"=0")+COUNTIF(F475, "=0")+COUNTIF(G475, "=0")+COUNTIF(H475,"=0")+COUNTIF(I475,"=0")+COUNTIF(K475,"=0")+COUNTIF(F531, "=0")+COUNTIF(G531, "=0")+COUNTIF(H531,"=0")+COUNTIF(I531,"=0")+COUNTIF(K531,"=0")+COUNTIF(F573, "=0")+COUNTIF(G573, "=0")+COUNTIF(H573,"=0")+COUNTIF(I573, "=0")+COUNTIF(K573,"=0")+COUNTIF(F615, "=0")+COUNTIF(G615, "=0")+COUNTIF(H615,"=0")+COUNTIF(I615,"=0")+COUNTIF(K615,"=0")+COUNTIF(F657, "=0")+COUNTIF(G657, "=0")+COUNTIF(H657,"=0")+COUNTIF(I657,"=0")+COUNTIF(K657,"=0")+COUNTIF(F699, "=0")+COUNTIF(G699, "=0")+COUNTIF(H699,"=0")+COUNTIF(I699, "=0")+COUNTIF(K699,"=0")+COUNTIF(F741, "=0")+COUNTIF(G741, "=0")+COUNTIF(H741,"=0")+COUNTIF(I741, "=0")+COUNTIF(K741,"=0")</f>
        <v>64</v>
      </c>
      <c r="AD13" s="0" t="n">
        <f aca="false">AE13+AF13+AG13</f>
        <v>25</v>
      </c>
      <c r="AE13" s="0" t="n">
        <f aca="false">COUNTIF(J27,"=0")+COUNTIF(J69,"=0")+COUNTIF(J111,"=0")+COUNTIF(J153,"=0")+COUNTIF(J195,"=0")+COUNTIF(J237,"=0")+COUNTIF(J279,"=0")+COUNTIF(J321,"=0")+COUNTIF(J363,"=0")+COUNTIF(J405,"=0")+COUNTIF(J447,"=0")+COUNTIF(J503,"=0")+COUNTIF(J545,"=0")+COUNTIF(J587,"=0")+COUNTIF(J629,"=0")+COUNTIF(J671,"=0")+COUNTIF(J713, "=0")</f>
        <v>7</v>
      </c>
      <c r="AF13" s="0" t="n">
        <f aca="false">COUNTIF(J41,"=0")+COUNTIF(J83,"=0")+COUNTIF(J125,"=0")+COUNTIF(J167,"=0")+COUNTIF(J251,"=0")+COUNTIF(J293,"=0")+COUNTIF(J335,"=0")+COUNTIF(J377,"=0")+COUNTIF(J419,"=0")+COUNTIF(J489,"=0")+COUNTIF(J517,"=0")+COUNTIF(J559,"=0")+COUNTIF(J601,"=0")+COUNTIF(J643,"=0")+COUNTIF(J685,"=0")+COUNTIF(J727, "=0")+COUNTIF(J755, "=0")</f>
        <v>8</v>
      </c>
      <c r="AG13" s="0" t="n">
        <f aca="false">COUNTIF(J55,"=0")+COUNTIF(J139,"=0")+COUNTIF(J181,"=0")+COUNTIF(J223,"=0")+COUNTIF(J265,"=0")+COUNTIF(J307,"=0")+COUNTIF(J349,"=0")+COUNTIF(J391,"=0")+COUNTIF(J433,"=0")+COUNTIF(J461,"=0")+COUNTIF(J475,"=0")+COUNTIF(J531,"=0")+COUNTIF(J573,"=0")+COUNTIF(J615,"=0")+COUNTIF(J657,"=0")+COUNTIF(J699,"=0")+COUNTIF(J741, "=0")</f>
        <v>10</v>
      </c>
      <c r="AH13" s="0" t="n">
        <f aca="false">AI13+AJ13+AK13</f>
        <v>47</v>
      </c>
      <c r="AI13" s="0" t="n">
        <f aca="false">COUNTIF(F27, "=1")+COUNTIF(G27, "=1")+COUNTIF(H27,"=1")+COUNTIF(I27, "=1")+COUNTIF(K27,"=1")+COUNTIF(F69, "=1")+COUNTIF(G69, "=1")+COUNTIF(H69,"=1")+COUNTIF(I69, "=1")+COUNTIF(K69,"=1")+COUNTIF(F111, "=1")+COUNTIF(G111, "=1")+COUNTIF(H111,"=1")+COUNTIF(I111,"=1")+COUNTIF(K111,"=1")+COUNTIF(F153, "=1")+COUNTIF(G153, "=1")+COUNTIF(H153,"=1")+COUNTIF(I153,"=1")+COUNTIF(K153,"=1")+COUNTIF(F195, "=1")+COUNTIF(G195, "=1")+COUNTIF(H195,"=1")+COUNTIF(I195,"=1")+COUNTIF(K195,"=1")+COUNTIF(F237, "=1")+COUNTIF(G237, "=1")+COUNTIF(H237,"=1")+COUNTIF(I237,"=1")+COUNTIF(K237,"=1")+COUNTIF(F279, "=1")+COUNTIF(G279, "=1")+COUNTIF(H279,"=1")+COUNTIF(I279, "=1")+COUNTIF(K279,"=1")+COUNTIF(F321, "=1")+COUNTIF(G321, "=1")+COUNTIF(H321,"=1")+COUNTIF(I321,"=1")+COUNTIF(K321,"=1")+COUNTIF(F363, "=1")+COUNTIF(G363, "=1")+COUNTIF(H363,"=1")+COUNTIF(I363,"=1")+COUNTIF(K363,"=1")+COUNTIF(F405, "=1")+COUNTIF(G405, "=1")+COUNTIF(H405,"=1")+COUNTIF(I405, "=1")+COUNTIF(K405,"=1")+COUNTIF(F447, "=1")+COUNTIF(G447, "=1")+COUNTIF(H447,"=1")+COUNTIF(I447,"=1")+COUNTIF(K447,"=1")+COUNTIF(F503, "=1")+COUNTIF(G503, "=1")+COUNTIF(H503,"=1")+COUNTIF(I503,"=1")+COUNTIF(K503,"=1")+COUNTIF(F545, "=1")+COUNTIF(G545, "=1")+COUNTIF(H545,"=1")+COUNTIF(I545, "=1")+COUNTIF(K545,"=1")+COUNTIF(F587, "=1")+COUNTIF(G587, "=1")+COUNTIF(H587,"=1")+COUNTIF(I587,"=1")+COUNTIF(K587,"=1")+COUNTIF(F629, "=1")+COUNTIF(G629, "=1")+COUNTIF(H629,"=1")+COUNTIF(I629,"=1")+COUNTIF(K629,"=1")+COUNTIF(F671, "=1")+COUNTIF(G671, "=1")+COUNTIF(H671,"=1")+COUNTIF(I671, "=1")+COUNTIF(K671,"=1")+COUNTIF(F713, "=1")+COUNTIF(G713, "=1")+COUNTIF(H713,"=1")+COUNTIF(I713, "=1")+COUNTIF(K713,"=1")</f>
        <v>16</v>
      </c>
      <c r="AJ13" s="0" t="n">
        <f aca="false">COUNTIF(F41, "=1")+COUNTIF(G41, "=1")+COUNTIF(H41,"=1")+COUNTIF(I41, "=1")+COUNTIF(K41,"=1")+COUNTIF(F83, "=1")+COUNTIF(G83, "=1")+COUNTIF(H83,"=1")+COUNTIF(I83, "=1")+COUNTIF(K83,"=1")+COUNTIF(F125, "=1")+COUNTIF(G125, "=1")+COUNTIF(H125,"=1")+COUNTIF(I125,"=1")+COUNTIF(K125,"=1")+COUNTIF(F167, "=1")+COUNTIF(G167, "=1")+COUNTIF(H167,"=1")+COUNTIF(I167,"=1")+COUNTIF(K167,"=1")+COUNTIF(F251, "=1")+COUNTIF(G251, "=1")+COUNTIF(H251,"=1")+COUNTIF(I251,"=1")+COUNTIF(K251,"=1")+COUNTIF(F293, "=1")+COUNTIF(G293, "=1")+COUNTIF(H293,"=1")+COUNTIF(I293,"=1")+COUNTIF(K293,"=1")+COUNTIF(F335, "=1")+COUNTIF(G335, "=1")+COUNTIF(H335,"=1")+COUNTIF(I335, "=1")+COUNTIF(K335,"=1")+COUNTIF(F377, "=1")+COUNTIF(G377, "=1")+COUNTIF(H377,"=1")+COUNTIF(I377,"=1")+COUNTIF(K377,"=1")+COUNTIF(F419, "=1")+COUNTIF(G419, "=1")+COUNTIF(H419,"=1")+COUNTIF(I419,"=1")+COUNTIF(K419,"=1")+COUNTIF(F489, "=1")+COUNTIF(G489, "=1")+COUNTIF(H489,"=1")+COUNTIF(I489, "=1")+COUNTIF(K489,"=1")+COUNTIF(F517, "=1")+COUNTIF(G517, "=1")+COUNTIF(H517,"=1")+COUNTIF(I517,"=1")+COUNTIF(K517,"=1")+COUNTIF(F559, "=1")+COUNTIF(G559, "=1")+COUNTIF(H559,"=1")+COUNTIF(I559,"=1")+COUNTIF(K559,"=1")+COUNTIF(F601, "=1")+COUNTIF(G601, "=1")+COUNTIF(H601,"=1")+COUNTIF(I601, "=1")+COUNTIF(K601,"=1")+COUNTIF(F643, "=1")+COUNTIF(G643, "=1")+COUNTIF(H643,"=1")+COUNTIF(I643,"=1")+COUNTIF(K643,"=1")+COUNTIF(F685, "=1")+COUNTIF(G685, "=1")+COUNTIF(H685,"=1")+COUNTIF(I685,"=1")+COUNTIF(K685,"=1")+COUNTIF(F727, "=1")+COUNTIF(G727, "=1")+COUNTIF(H727,"=1")+COUNTIF(I727, "=1")+COUNTIF(K727,"=1")+COUNTIF(F755, "=1")+COUNTIF(G755, "=1")+COUNTIF(H755,"=1")+COUNTIF(I755, "=1")+COUNTIF(K755,"=1")</f>
        <v>10</v>
      </c>
      <c r="AK13" s="0" t="n">
        <f aca="false">COUNTIF(F55, "=1")+COUNTIF(G55, "=1")+COUNTIF(H55,"=1")+COUNTIF(I55, "=1")+COUNTIF(K55,"=1")+COUNTIF(F139, "=1")+COUNTIF(G139, "=1")+COUNTIF(H139,"=1")+COUNTIF(I139, "=1")+COUNTIF(K139,"=1")+COUNTIF(F181, "=1")+COUNTIF(G181, "=1")+COUNTIF(H181,"=1")+COUNTIF(I181,"=1")+COUNTIF(K181,"=1")+COUNTIF(F223, "=1")+COUNTIF(G223, "=1")+COUNTIF(H223,"=1")+COUNTIF(I223,"=1")+COUNTIF(K223,"=1")+COUNTIF(F265, "=1")+COUNTIF(G265, "=1")+COUNTIF(H265,"=1")+COUNTIF(I265,"=1")+COUNTIF(K265,"=1")+COUNTIF(F307, "=1")+COUNTIF(G307, "=1")+COUNTIF(H307,"=1")+COUNTIF(I307,"=1")+COUNTIF(K307,"=1")+COUNTIF(F349, "=1")+COUNTIF(G349, "=1")+COUNTIF(H349,"=1")+COUNTIF(I349, "=1")+COUNTIF(K349,"=1")+COUNTIF(F391, "=1")+COUNTIF(G391, "=1")+COUNTIF(H391,"=1")+COUNTIF(I391,"=1")+COUNTIF(K391,"=1")+COUNTIF(F433, "=1")+COUNTIF(G433, "=1")+COUNTIF(H433,"=1")+COUNTIF(I433,"=1")+COUNTIF(K433,"=1")+COUNTIF(F461, "=1")+COUNTIF(G461, "=1")+COUNTIF(H461,"=1")+COUNTIF(I461, "=1")+COUNTIF(K461,"=1")+COUNTIF(F475, "=1")+COUNTIF(G475, "=1")+COUNTIF(H475,"=1")+COUNTIF(I475,"=1")+COUNTIF(K475,"=1")+COUNTIF(F531, "=1")+COUNTIF(G531, "=1")+COUNTIF(H531,"=1")+COUNTIF(I531,"=1")+COUNTIF(K531,"=1")+COUNTIF(F573, "=1")+COUNTIF(G573, "=1")+COUNTIF(H573,"=1")+COUNTIF(I573, "=1")+COUNTIF(K573,"=1")+COUNTIF(F615, "=1")+COUNTIF(G615, "=1")+COUNTIF(H615,"=1")+COUNTIF(I615,"=1")+COUNTIF(K615,"=1")+COUNTIF(F657, "=1")+COUNTIF(G657, "=1")+COUNTIF(H657,"=1")+COUNTIF(I657,"=1")+COUNTIF(K657,"=1")+COUNTIF(F699, "=1")+COUNTIF(G699, "=1")+COUNTIF(H699,"=1")+COUNTIF(I699, "=1")+COUNTIF(K699,"=1")+COUNTIF(F741, "=1")+COUNTIF(G741, "=1")+COUNTIF(H741,"=1")+COUNTIF(I741, "=1")+COUNTIF(K741,"=1")</f>
        <v>21</v>
      </c>
      <c r="AL13" s="0" t="n">
        <f aca="false">AM13+AN13+AO13</f>
        <v>199242</v>
      </c>
      <c r="AM13" s="0" t="n">
        <f aca="false">Q27+Q69+Q111+Q153+Q195+Q237+Q279+Q321+Q363+Q405+Q447+Q503+Q545+Q587+Q629+Q671+Q713</f>
        <v>60649</v>
      </c>
      <c r="AN13" s="0" t="n">
        <f aca="false">Q41+Q83+Q125+Q167+Q251+Q293+Q335+Q377+Q419+Q489+Q517+Q559+Q601+Q643+Q685+Q727+Q755</f>
        <v>68861</v>
      </c>
      <c r="AO13" s="0" t="n">
        <f aca="false">Q55+Q139+Q181+Q223+Q265+Q307+Q349+Q391+Q433+Q461+Q475+Q531+Q573+Q615+Q657+Q699+Q741</f>
        <v>69732</v>
      </c>
    </row>
    <row r="14" customFormat="false" ht="15" hidden="false" customHeight="false" outlineLevel="0" collapsed="false">
      <c r="A14" s="1" t="s">
        <v>31</v>
      </c>
      <c r="B14" s="0" t="s">
        <v>32</v>
      </c>
      <c r="C14" s="0" t="n">
        <v>13</v>
      </c>
      <c r="D14" s="0" t="n">
        <v>34</v>
      </c>
      <c r="E14" s="0" t="n">
        <v>34</v>
      </c>
      <c r="F14" s="0" t="n">
        <v>0</v>
      </c>
      <c r="G14" s="0" t="n">
        <v>0</v>
      </c>
      <c r="H14" s="0" t="n">
        <v>1</v>
      </c>
      <c r="I14" s="3" t="n">
        <v>1</v>
      </c>
      <c r="J14" s="4" t="n">
        <v>0</v>
      </c>
      <c r="R14" s="0" t="n">
        <f aca="false">L28+L70+L112+L154+L196+L238+L280+L322+L364+L406+L448+L504+L546+L588+L630+L672+L714+L42+L84+L126+L168+L252+L294+L336+L378+L420+L490+L518+L560+L602+L644+L686+L728+L756+L56+L140+L182+L224+L266+L308+L350+L392+L434+L462+L476+L532+L574+L616+L658+L700+L742</f>
        <v>167</v>
      </c>
      <c r="S14" s="0" t="n">
        <f aca="false">N28+N70+N112+N154+N196+N238+N280+N322+N364+N406+N448+N504+N546+N588+N630+N672+N714+N42+N84+N126+N168+N252+N294+N336+N378+N420+N490+N518+N560+N602+N644+N686+N728+N756+N56+N140+N182+N224+N266+N308+N350+N392+N434+N462+N476+N532+N574+N616+N658+N700+N742</f>
        <v>42</v>
      </c>
      <c r="T14" s="0" t="n">
        <f aca="false">O28+O70+O112+O154+O196+O238+O280+O322+O364+O406+O448+O504+O546+O588+O630+O672+O714+O42+O84+O126+O168+O252+O294+O336+O378+O420+O490+O518+O560+O602+O644+O686+O728+O756+O56+O140+O182+O224+O266+O308+O350+O392+O434+O462+O476+O532+O574+O616+O658+O700+O742</f>
        <v>15</v>
      </c>
      <c r="U14" s="0" t="n">
        <f aca="false">R14-S14-T14</f>
        <v>110</v>
      </c>
      <c r="V14" s="0" t="n">
        <f aca="false">W14+X14+Y14</f>
        <v>40</v>
      </c>
      <c r="W14" s="0" t="n">
        <f aca="false">COUNTIF(H28, "=1")+COUNTIF(I28,"=1")+COUNTIF(H70, "=1")+COUNTIF(I70,"=1")+COUNTIF(H112, "=1")+COUNTIF(I112,"=1")+COUNTIF(H154, "=1")+COUNTIF(I154,"=1")+COUNTIF(H196, "=1")+COUNTIF(I196,"=1")+COUNTIF(H238, "=1")+COUNTIF(I238,"=1")+COUNTIF(H280, "=1")+COUNTIF(I280,"=1")+COUNTIF(H322, "=1")+COUNTIF(I322,"=1")+COUNTIF(H364, "=1")+COUNTIF(I364,"=1")+COUNTIF(H406, "=1")+COUNTIF(I406,"=1")+COUNTIF(H448, "=1")+COUNTIF(I448,"=1")+COUNTIF(H504, "=1")+COUNTIF(I504,"=1")+COUNTIF(H546, "=1")+COUNTIF(I546,"=1")+COUNTIF(H588, "=1")+COUNTIF(I588,"=1")+COUNTIF(H630, "=1")+COUNTIF(I630,"=1")+COUNTIF(H672, "=1")+COUNTIF(I672,"=1")+COUNTIF(H714, "=1")+COUNTIF(I714, "=1")</f>
        <v>15</v>
      </c>
      <c r="X14" s="0" t="n">
        <f aca="false">COUNTIF(H42, "=1")+COUNTIF(I42,"=1")+COUNTIF(H84, "=1")+COUNTIF(I84,"=1")+COUNTIF(H126, "=1")+COUNTIF(I126,"=1")+COUNTIF(H168, "=1")+COUNTIF(I168,"=1")+COUNTIF(H252, "=1")+COUNTIF(I252,"=1")+COUNTIF(H294, "=1")+COUNTIF(I294,"=1")+COUNTIF(H336, "=1")+COUNTIF(I336,"=1")+COUNTIF(H378, "=1")+COUNTIF(I378,"=1")+COUNTIF(H420, "=1")+COUNTIF(I420,"=1")+COUNTIF(H490, "=1")+COUNTIF(I490,"=1")+COUNTIF(H518, "=1")+COUNTIF(I518,"=1")+COUNTIF(H560, "=1")+COUNTIF(I560,"=1")+COUNTIF(H602, "=1")+COUNTIF(I602,"=1")+COUNTIF(H644, "=1")+COUNTIF(I644,"=1")+COUNTIF(H686, "=1")+COUNTIF(I686,"=1")+COUNTIF(H728, "=1")+COUNTIF(I728, "=1")+COUNTIF(H756, "=1")+COUNTIF(I756, "=1")</f>
        <v>12</v>
      </c>
      <c r="Y14" s="0" t="n">
        <f aca="false">COUNTIF(H56, "=1")+COUNTIF(I56,"=1")+COUNTIF(H140, "=1")+COUNTIF(I140,"=1")+COUNTIF(H182, "=1")+COUNTIF(I182,"=1")+COUNTIF(H224, "=1")+COUNTIF(I224,"=1")+COUNTIF(H266, "=1")+COUNTIF(I266,"=1")+COUNTIF(H308, "=1")+COUNTIF(I308,"=1")+COUNTIF(H350, "=1")+COUNTIF(I350,"=1")+COUNTIF(H392, "=1")+COUNTIF(I392,"=1")+COUNTIF(H434, "=1")+COUNTIF(I434,"=1")+COUNTIF(H462, "=1")+COUNTIF(I462,"=1")+COUNTIF(H476, "=1")+COUNTIF(I476,"=1")+COUNTIF(H532, "=1")+COUNTIF(I532,"=1")+COUNTIF(H574, "=1")+COUNTIF(I574,"=1")+COUNTIF(H616, "=1")+COUNTIF(I616,"=1")+COUNTIF(H658, "=1")+COUNTIF(I658,"=1")+COUNTIF(H700, "=1")+COUNTIF(I700,"=1")+COUNTIF(H742, "=1")+COUNTIF(J742, "=1")</f>
        <v>13</v>
      </c>
      <c r="Z14" s="0" t="n">
        <f aca="false">R14-V14</f>
        <v>127</v>
      </c>
      <c r="AA14" s="0" t="n">
        <f aca="false">COUNTIF(G28, "=0")+COUNTIF(F28,"=0")+COUNTIF(J28,"=0")+COUNTIF(G70, "=0")+COUNTIF(F70,"=0")+COUNTIF(J70,"=0")+COUNTIF(G112, "=0")+COUNTIF(F112,"=0")+COUNTIF(J112,"=0")+COUNTIF(G154, "=0")+COUNTIF(F154,"=0")+COUNTIF(J154,"=0")+COUNTIF(G196, "=0")+COUNTIF(F196,"=0")+COUNTIF(J196,"=0")+COUNTIF(G238, "=0")+COUNTIF(F238,"=0")+COUNTIF(J238,"=0")+COUNTIF(G280, "=0")+COUNTIF(F280,"=0")+COUNTIF(J280,"=0")+COUNTIF(G322, "=0")+COUNTIF(F322,"=0")+COUNTIF(J322,"=0")+COUNTIF(G364, "=0")+COUNTIF(F364,"=0")+COUNTIF(J364,"=0")+COUNTIF(G406, "=0")+COUNTIF(F406,"=0")+COUNTIF(J406,"=0")+COUNTIF(G448, "=0")+COUNTIF(F448,"=0")+COUNTIF(J448,"=0")+COUNTIF(G504, "=0")+COUNTIF(F504,"=0")+COUNTIF(J504,"=0")+COUNTIF(G546, "=0")+COUNTIF(F546,"=0")+COUNTIF(J546,"=0")+COUNTIF(G588, "=0")+COUNTIF(F588,"=0")+COUNTIF(J588,"=0")+COUNTIF(G630, "=0")+COUNTIF(F630,"=0")+COUNTIF(J630,"=0")+COUNTIF(G672, "=0")+COUNTIF(F672,"=0")+COUNTIF(J672,"=0")+COUNTIF(G714, "=0")+COUNTIF(F714,"=0")+COUNTIF(J714,"=0")</f>
        <v>47</v>
      </c>
      <c r="AB14" s="0" t="n">
        <f aca="false">COUNTIF(G42, "=0")+COUNTIF(F42,"=0")+COUNTIF(J42,"=0")+COUNTIF(G84, "=0")+COUNTIF(F84,"=0")+COUNTIF(J84,"=0")+COUNTIF(G126, "=0")+COUNTIF(F126,"=0")+COUNTIF(J126,"=0")+COUNTIF(G168, "=0")+COUNTIF(F168,"=0")+COUNTIF(J168,"=0")+COUNTIF(G252, "=0")+COUNTIF(F252,"=0")+COUNTIF(J252,"=0")+COUNTIF(G294, "=0")+COUNTIF(F294,"=0")+COUNTIF(J294,"=0")+COUNTIF(G336, "=0")+COUNTIF(F336,"=0")+COUNTIF(J336,"=0")+COUNTIF(G378, "=0")+COUNTIF(F378,"=0")+COUNTIF(J378,"=0")+COUNTIF(G420, "=0")+COUNTIF(F420,"=0")+COUNTIF(J420,"=0")+COUNTIF(G490, "=0")+COUNTIF(F490,"=0")+COUNTIF(J490,"=0")+COUNTIF(G518, "=0")+COUNTIF(F518,"=0")+COUNTIF(J518,"=0")+COUNTIF(G560, "=0")+COUNTIF(F560,"=0")+COUNTIF(J560,"=0")+COUNTIF(G602, "=0")+COUNTIF(F602,"=0")+COUNTIF(J602,"=0")+COUNTIF(G644, "=0")+COUNTIF(F644,"=0")+COUNTIF(J644,"=0")+COUNTIF(G686, "=0")+COUNTIF(F686,"=0")+COUNTIF(J686,"=0")+COUNTIF(G728, "=0")+COUNTIF(F728,"=0")+COUNTIF(J728,"=0")+COUNTIF(G756, "=0")+COUNTIF(F756,"=0")+COUNTIF(J756,"=0")</f>
        <v>40</v>
      </c>
      <c r="AC14" s="0" t="n">
        <f aca="false">COUNTIF(G56, "=0")+COUNTIF(F56,"=0")+COUNTIF(J56, "=0")+COUNTIF(G140, "=0")+COUNTIF(F140,"=0")+COUNTIF(J140, "=0")+COUNTIF(G182, "=0")+COUNTIF(F182,"=0")+COUNTIF(J182,"=0")+COUNTIF(G224, "=0")+COUNTIF(F224,"=0")+COUNTIF(J224,"=0")+COUNTIF(G266, "=0")+COUNTIF(F266,"=0")+COUNTIF(J266,"=0")+COUNTIF(G308, "=0")+COUNTIF(F308,"=0")+COUNTIF(J308,"=0")+COUNTIF(G350, "=0")+COUNTIF(F350,"=0")+COUNTIF(J350, "=0")+COUNTIF(G392, "=0")+COUNTIF(F392,"=0")+COUNTIF(J392,"=0")+COUNTIF(G434, "=0")+COUNTIF(F434,"=0")+COUNTIF(J434,"=0")+COUNTIF(G462, "=0")+COUNTIF(F462,"=0")+COUNTIF(J462, "=0")+COUNTIF(G476, "=0")+COUNTIF(F476,"=0")+COUNTIF(J476,"=0")+COUNTIF(G532, "=0")+COUNTIF(F532,"=0")+COUNTIF(J532,"=0")+COUNTIF(G574, "=0")+COUNTIF(F574,"=0")+COUNTIF(J574, "=0")+COUNTIF(G616, "=0")+COUNTIF(F616,"=0")+COUNTIF(J616,"=0")+COUNTIF(G658, "=0")+COUNTIF(F658,"=0")+COUNTIF(J658,"=0")+COUNTIF(G700, "=0")+COUNTIF(F700,"=0")+COUNTIF(J700, "=0")+COUNTIF(G742, "=0")+COUNTIF(F742,"=0")+COUNTIF(J742,"=0")</f>
        <v>40</v>
      </c>
      <c r="AD14" s="0" t="n">
        <f aca="false">AE14+AF14+AG14</f>
        <v>62</v>
      </c>
      <c r="AE14" s="0" t="n">
        <f aca="false">COUNTIF(H28, "=0")+COUNTIF(I28,"=0")+COUNTIF(H70, "=0")+COUNTIF(I70,"=0")+COUNTIF(H112, "=0")+COUNTIF(I112,"=0")+COUNTIF(H154, "=0")+COUNTIF(I154,"=0")+COUNTIF(H196, "=0")+COUNTIF(I196,"=0")+COUNTIF(H238, "=0")+COUNTIF(I238,"=0")+COUNTIF(H280, "=0")+COUNTIF(I280,"=0")+COUNTIF(H322, "=0")+COUNTIF(I322,"=0")+COUNTIF(H364, "=0")+COUNTIF(I364,"=0")+COUNTIF(H406, "=0")+COUNTIF(I406,"=0")+COUNTIF(H448, "=0")+COUNTIF(I448,"=0")+COUNTIF(H504, "=0")+COUNTIF(I504,"=0")+COUNTIF(H546, "=0")+COUNTIF(I546,"=0")+COUNTIF(H588, "=0")+COUNTIF(I588,"=0")+COUNTIF(H630, "=0")+COUNTIF(I630,"=0")+COUNTIF(H672, "=0")+COUNTIF(I672,"=0")+COUNTIF(H714, "=0")+COUNTIF(I714, "=0")</f>
        <v>19</v>
      </c>
      <c r="AF14" s="0" t="n">
        <f aca="false">COUNTIF(H42, "=0")+COUNTIF(I42,"=0")+COUNTIF(H84, "=0")+COUNTIF(I84,"=0")+COUNTIF(H126, "=0")+COUNTIF(I126,"=0")+COUNTIF(H168, "=0")+COUNTIF(I168,"=0")+COUNTIF(H252, "=0")+COUNTIF(I252,"=0")+COUNTIF(H294, "=0")+COUNTIF(I294,"=0")+COUNTIF(H336, "=0")+COUNTIF(I336,"=0")+COUNTIF(H378, "=0")+COUNTIF(I378,"=0")+COUNTIF(H420, "=0")+COUNTIF(I420,"=0")+COUNTIF(H490, "=0")+COUNTIF(I490,"=0")+COUNTIF(H518, "=0")+COUNTIF(I518,"=0")+COUNTIF(H560, "=0")+COUNTIF(I560,"=0")+COUNTIF(H602, "=0")+COUNTIF(I602,"=0")+COUNTIF(H644, "=0")+COUNTIF(I644,"=0")+COUNTIF(H686, "=0")+COUNTIF(I686,"=0")+COUNTIF(H728, "=0")+COUNTIF(I728, "=0")+COUNTIF(H756, "=0")+COUNTIF(I756, "=0")</f>
        <v>22</v>
      </c>
      <c r="AG14" s="0" t="n">
        <f aca="false">COUNTIF(H56, "=0")+COUNTIF(I56,"=0")+COUNTIF(H140, "=0")+COUNTIF(I140,"=0")+COUNTIF(H182, "=0")+COUNTIF(I182,"=0")+COUNTIF(H224, "=0")+COUNTIF(I224,"=0")+COUNTIF(H266, "=0")+COUNTIF(I266,"=0")+COUNTIF(H308, "=0")+COUNTIF(I308,"=0")+COUNTIF(H350, "=0")+COUNTIF(I350,"=0")+COUNTIF(H392, "=0")+COUNTIF(I392,"=0")+COUNTIF(H434, "=0")+COUNTIF(I434,"=0")+COUNTIF(H462, "=0")+COUNTIF(I462,"=0")+COUNTIF(H476, "=0")+COUNTIF(I476,"=0")+COUNTIF(H532, "=0")+COUNTIF(I532,"=0")+COUNTIF(H574, "=0")+COUNTIF(I574,"=0")+COUNTIF(H616, "=0")+COUNTIF(I616,"=0")+COUNTIF(H658, "=0")+COUNTIF(I658,"=0")+COUNTIF(H700, "=0")+COUNTIF(I700,"=0")+COUNTIF(H742, "=0")+COUNTIF(J742, "=0")</f>
        <v>21</v>
      </c>
      <c r="AH14" s="0" t="n">
        <f aca="false">AI14+AJ14+AK14</f>
        <v>26</v>
      </c>
      <c r="AI14" s="0" t="n">
        <f aca="false">COUNTIF(G28, "=1")+COUNTIF(F28,"=1")+COUNTIF(J28,"=1")+COUNTIF(G70, "=1")+COUNTIF(F70,"=1")+COUNTIF(J70,"=1")+COUNTIF(G112, "=1")+COUNTIF(F112,"=1")+COUNTIF(J112,"=1")+COUNTIF(G154, "=1")+COUNTIF(F154,"=1")+COUNTIF(J154,"=1")+COUNTIF(G196, "=1")+COUNTIF(F196,"=1")+COUNTIF(J196,"=1")+COUNTIF(G238, "=1")+COUNTIF(F238,"=1")+COUNTIF(J238,"=1")+COUNTIF(G280, "=1")+COUNTIF(F280,"=1")+COUNTIF(J280,"=1")+COUNTIF(G322, "=1")+COUNTIF(F322,"=1")+COUNTIF(J322,"=1")+COUNTIF(G364, "=1")+COUNTIF(F364,"=1")+COUNTIF(J364,"=1")+COUNTIF(G406, "=1")+COUNTIF(F406,"=1")+COUNTIF(J406,"=1")+COUNTIF(G448, "=1")+COUNTIF(F448,"=1")+COUNTIF(J448,"=1")+COUNTIF(G504, "=1")+COUNTIF(F504,"=1")+COUNTIF(J504,"=1")+COUNTIF(G546, "=1")+COUNTIF(F546,"=1")+COUNTIF(J546,"=1")+COUNTIF(G588, "=1")+COUNTIF(F588,"=1")+COUNTIF(J588,"=1")+COUNTIF(G630, "=1")+COUNTIF(F630,"=1")+COUNTIF(J630,"=1")+COUNTIF(G672, "=1")+COUNTIF(F672,"=1")+COUNTIF(J672,"=1")+COUNTIF(G714, "=1")+COUNTIF(F714,"=1")+COUNTIF(J714,"=1")</f>
        <v>4</v>
      </c>
      <c r="AJ14" s="0" t="n">
        <f aca="false">COUNTIF(G42, "=1")+COUNTIF(F42,"=1")+COUNTIF(J42,"=1")+COUNTIF(G84, "=1")+COUNTIF(F84,"=1")+COUNTIF(J84,"=1")+COUNTIF(G126, "=1")+COUNTIF(F126,"=1")+COUNTIF(J126,"=1")+COUNTIF(G168, "=1")+COUNTIF(F168,"=1")+COUNTIF(J168,"=1")+COUNTIF(G252, "=1")+COUNTIF(F252,"=1")+COUNTIF(J252,"=1")+COUNTIF(G294, "=1")+COUNTIF(F294,"=1")+COUNTIF(J294,"=1")+COUNTIF(G336, "=1")+COUNTIF(F336,"=1")+COUNTIF(J336,"=1")+COUNTIF(G378, "=1")+COUNTIF(F378,"=1")+COUNTIF(J378,"=1")+COUNTIF(G420, "=1")+COUNTIF(F420,"=1")+COUNTIF(J420,"=1")+COUNTIF(G490, "=1")+COUNTIF(F490,"=1")+COUNTIF(J490,"=1")+COUNTIF(G518, "=1")+COUNTIF(F518,"=1")+COUNTIF(J518,"=1")+COUNTIF(G560, "=1")+COUNTIF(F560,"=1")+COUNTIF(J560,"=1")+COUNTIF(G602, "=1")+COUNTIF(F602,"=1")+COUNTIF(J602,"=1")+COUNTIF(G644, "=1")+COUNTIF(F644,"=1")+COUNTIF(J644,"=1")+COUNTIF(G686, "=1")+COUNTIF(F686,"=1")+COUNTIF(J686,"=1")+COUNTIF(G728, "=1")+COUNTIF(F728,"=1")+COUNTIF(J728,"=1")+COUNTIF(G756, "=1")+COUNTIF(F756,"=1")+COUNTIF(J756,"=1")</f>
        <v>11</v>
      </c>
      <c r="AK14" s="0" t="n">
        <f aca="false">COUNTIF(G56, "=1")+COUNTIF(F56,"=1")+COUNTIF(J56, "=1")+COUNTIF(G140, "=1")+COUNTIF(F140,"=1")+COUNTIF(J140, "=1")+COUNTIF(G182, "=1")+COUNTIF(F182,"=1")+COUNTIF(J182,"=1")+COUNTIF(G224, "=1")+COUNTIF(F224,"=1")+COUNTIF(J224,"=1")+COUNTIF(G266, "=1")+COUNTIF(F266,"=1")+COUNTIF(J266,"=1")+COUNTIF(G308, "=1")+COUNTIF(F308,"=1")+COUNTIF(J308,"=1")+COUNTIF(G350, "=1")+COUNTIF(F350,"=1")+COUNTIF(J350, "=1")+COUNTIF(G392, "=1")+COUNTIF(F392,"=1")+COUNTIF(J392,"=1")+COUNTIF(G434, "=1")+COUNTIF(F434,"=1")+COUNTIF(J434,"=1")+COUNTIF(G462, "=1")+COUNTIF(F462,"=1")+COUNTIF(J462, "=1")+COUNTIF(G476, "=1")+COUNTIF(F476,"=1")+COUNTIF(J476,"=1")+COUNTIF(G532, "=1")+COUNTIF(F532,"=1")+COUNTIF(J532,"=1")+COUNTIF(G574, "=1")+COUNTIF(F574,"=1")+COUNTIF(J574, "=1")+COUNTIF(G616, "=1")+COUNTIF(F616,"=1")+COUNTIF(J616,"=1")+COUNTIF(G658, "=1")+COUNTIF(F658,"=1")+COUNTIF(J658,"=1")+COUNTIF(G700, "=1")+COUNTIF(F700,"=1")+COUNTIF(J700, "=1")+COUNTIF(G742, "=1")+COUNTIF(F742,"=1")+COUNTIF(J742,"=1")</f>
        <v>11</v>
      </c>
      <c r="AL14" s="0" t="n">
        <f aca="false">AM14+AN14+AO14</f>
        <v>188385</v>
      </c>
      <c r="AM14" s="0" t="n">
        <f aca="false">Q28+Q70+Q112+Q154+Q196+Q238+Q280+Q322+Q364+Q406+Q448+Q504+Q546+Q588+Q630+Q672+Q714</f>
        <v>53311</v>
      </c>
      <c r="AN14" s="0" t="n">
        <f aca="false">Q42+Q84+Q126+Q168+Q252+Q294+Q336+Q378+Q420+Q490+Q518+Q560+Q602+Q644+Q686+Q728+Q756</f>
        <v>67038</v>
      </c>
      <c r="AO14" s="0" t="n">
        <f aca="false">Q56+Q140+Q182+Q224+Q266+Q308+Q350+Q392+Q434+Q462+Q476+Q532+Q574+Q616+Q658+Q700+Q742</f>
        <v>68036</v>
      </c>
    </row>
    <row r="15" customFormat="false" ht="15" hidden="false" customHeight="false" outlineLevel="0" collapsed="false">
      <c r="A15" s="1" t="s">
        <v>31</v>
      </c>
      <c r="B15" s="0" t="s">
        <v>32</v>
      </c>
      <c r="C15" s="0" t="n">
        <v>14</v>
      </c>
      <c r="D15" s="0" t="n">
        <v>35</v>
      </c>
      <c r="E15" s="0" t="n">
        <v>35</v>
      </c>
      <c r="F15" s="0" t="n">
        <v>0</v>
      </c>
      <c r="G15" s="0" t="n">
        <v>0</v>
      </c>
      <c r="H15" s="0" t="n">
        <v>1</v>
      </c>
      <c r="I15" s="0" t="n">
        <v>0</v>
      </c>
      <c r="J15" s="3" t="n">
        <v>1</v>
      </c>
      <c r="K15" s="4" t="n">
        <v>0</v>
      </c>
      <c r="R15" s="0" t="n">
        <f aca="false">L29+L71+L113+L155+L197+L239+L281+L323+L365+L407+L449+L505+L547+L589+L631+L673+L715+L43+L85+L127+L169+L253+L295+L337+L379+L421+L491+L519+L561+L603+L645+L687+L729+L757+L57+L141+L183+L225+L267+L309+L351+L393+L435+L463+L477+L533+L575+L617+L659+L701+L743</f>
        <v>191</v>
      </c>
      <c r="S15" s="0" t="n">
        <f aca="false">N29+N71+N113+N155+N197+N239+N281+N323+N365+N407+N449+N505+N547+N589+N631+N673+N715+N43+N85+N127+N169+N253+N295+N337+N379+N421+N491+N519+N561+N603+N645+N687+N729+N757+N57+N141+N183+N225+N267+N309+N351+N393+N435+N463+N477+N533+N575+N617+N659+N701+N743</f>
        <v>28</v>
      </c>
      <c r="T15" s="0" t="n">
        <f aca="false">O29+O71+O113+O155+O197+O239+O281+O323+O365+O407+O449+O505+O547+O589+O631+O673+O715+O43+O85+O127+O169+O253+O295+O337+O379+O421+O491+O519+O561+O603+O645+O687+O729+O757+O57+O141+O183+O225+O267+O309+O351+O393+O435+O463+O477+O533+O575+O617+O659+O701+O743</f>
        <v>17</v>
      </c>
      <c r="U15" s="0" t="n">
        <f aca="false">R15-S15-T15</f>
        <v>146</v>
      </c>
      <c r="V15" s="0" t="n">
        <f aca="false">W15+X15+Y15</f>
        <v>25</v>
      </c>
      <c r="W15" s="0" t="n">
        <f aca="false">COUNTIF(H29, "=1")+COUNTIF(J29,"=1")+COUNTIF(H71, "=1")+COUNTIF(J71,"=1")+COUNTIF(H113, "=1")+COUNTIF(J113,"=1")+COUNTIF(H155, "=1")+COUNTIF(J155,"=1")+COUNTIF(H197, "=1")+COUNTIF(J197,"=1")+COUNTIF(H239, "=1")+COUNTIF(J239,"=1")+COUNTIF(H281, "=1")+COUNTIF(J281,"=1")+COUNTIF(H323, "=1")+COUNTIF(J323,"=1")+COUNTIF(H365, "=1")+COUNTIF(J365,"=1")+COUNTIF(H407, "=1")+COUNTIF(J407,"=1")+COUNTIF(H449, "=1")+COUNTIF(J449,"=1")+COUNTIF(H505, "=1")+COUNTIF(J505,"=1")+COUNTIF(H547, "=1")+COUNTIF(J547,"=1")+COUNTIF(H589, "=1")+COUNTIF(J589,"=1")+COUNTIF(H631, "=1")+COUNTIF(J631,"=1")+COUNTIF(H673, "=1")+COUNTIF(J673,"=1")+COUNTIF(H715, "=1")+COUNTIF(J715, "=1")</f>
        <v>10</v>
      </c>
      <c r="X15" s="0" t="n">
        <f aca="false">COUNTIF(H43, "=1")+COUNTIF(J43,"=1")+COUNTIF(H85, "=1")+COUNTIF(J85,"=1")+COUNTIF(H127, "=1")+COUNTIF(J127,"=1")+COUNTIF(H169, "=1")+COUNTIF(J169,"=1")+COUNTIF(H253, "=1")+COUNTIF(J253,"=1")+COUNTIF(H295, "=1")+COUNTIF(J295,"=1")+COUNTIF(H337, "=1")+COUNTIF(J337,"=1")+COUNTIF(H379, "=1")+COUNTIF(J379,"=1")+COUNTIF(H421, "=1")+COUNTIF(J421,"=1")+COUNTIF(H491, "=1")+COUNTIF(J491,"=1")+COUNTIF(H519, "=1")+COUNTIF(J519,"=1")+COUNTIF(H561, "=1")+COUNTIF(J561,"=1")+COUNTIF(H603, "=1")+COUNTIF(J603,"=1")+COUNTIF(H645, "=1")+COUNTIF(J645,"=1")+COUNTIF(H687, "=1")+COUNTIF(J687,"=1")+COUNTIF(H729, "=1")+COUNTIF(J729, "=1")+COUNTIF(H757, "=1")+COUNTIF(J757, "=1")</f>
        <v>9</v>
      </c>
      <c r="Y15" s="0" t="n">
        <f aca="false">COUNTIF(H57, "=1")+COUNTIF(J57,"=1")+COUNTIF(H141, "=1")+COUNTIF(J141,"=1")+COUNTIF(H183, "=1")+COUNTIF(J183,"=1")+COUNTIF(H225, "=1")+COUNTIF(J225,"=1")+COUNTIF(H267, "=1")+COUNTIF(J267,"=1")+COUNTIF(H309, "=1")+COUNTIF(J309,"=1")+COUNTIF(H351, "=1")+COUNTIF(J351,"=1")+COUNTIF(H393, "=1")+COUNTIF(J393,"=1")+COUNTIF(H435, "=1")+COUNTIF(J435,"=1")+COUNTIF(H463, "=1")+COUNTIF(J463,"=1")+COUNTIF(H477, "=1")+COUNTIF(J477,"=1")+COUNTIF(H533, "=1")+COUNTIF(J533,"=1")+COUNTIF(H575, "=1")+COUNTIF(J575,"=1")+COUNTIF(H617, "=1")+COUNTIF(J617,"=1")+COUNTIF(H659, "=1")+COUNTIF(J659,"=1")+COUNTIF(H701, "=1")+COUNTIF(J701,"=1")+COUNTIF(G743, "=1")+COUNTIF(J743, "=1")</f>
        <v>6</v>
      </c>
      <c r="Z15" s="0" t="n">
        <f aca="false">R15-V15</f>
        <v>166</v>
      </c>
      <c r="AA15" s="0" t="n">
        <f aca="false">COUNTIF(G29, "=0")+COUNTIF(F29,"=0")+COUNTIF(I29, "=0")+COUNTIF(K29,"=0")+COUNTIF(G71, "=0")+COUNTIF(F71,"=0")+COUNTIF(I71, "=0")+COUNTIF(K71,"=0")+COUNTIF(G113, "=0")+COUNTIF(F113,"=0")+COUNTIF(I113,"=0")+COUNTIF(K113,"=0")+COUNTIF(G155, "=0")+COUNTIF(F155,"=0")+COUNTIF(I155,"=0")+COUNTIF(K155,"=0")+COUNTIF(G197, "=0")+COUNTIF(F197,"=0")+COUNTIF(I197,"=0")+COUNTIF(K197,"=0")+COUNTIF(G239, "=0")+COUNTIF(F239,"=0")+COUNTIF(I239,"=0")+COUNTIF(K239,"=0")+COUNTIF(G281, "=0")+COUNTIF(F281,"=0")+COUNTIF(I281, "=0")+COUNTIF(K281,"=0")+COUNTIF(G323, "=0")+COUNTIF(F323,"=0")+COUNTIF(I323,"=0")+COUNTIF(K323,"=0")+COUNTIF(G365, "=0")+COUNTIF(F365,"=0")+COUNTIF(I365,"=0")+COUNTIF(K365,"=0")+COUNTIF(G407, "=0")+COUNTIF(F407,"=0")+COUNTIF(I407, "=0")+COUNTIF(K407,"=0")+COUNTIF(G449, "=0")+COUNTIF(F449,"=0")+COUNTIF(I449,"=0")+COUNTIF(K449,"=0")+COUNTIF(G505, "=0")+COUNTIF(F505,"=0")+COUNTIF(I505,"=0")+COUNTIF(K505,"=0")+COUNTIF(G547, "=0")+COUNTIF(F547,"=0")+COUNTIF(I547, "=0")+COUNTIF(K547,"=0")+COUNTIF(G589, "=0")+COUNTIF(F589,"=0")+COUNTIF(I589,"=0")+COUNTIF(K589,"=0")+COUNTIF(G631, "=0")+COUNTIF(F631,"=0")+COUNTIF(I631,"=0")+COUNTIF(K631,"=0")+COUNTIF(G673, "=0")+COUNTIF(F673,"=0")+COUNTIF(I673, "=0")+COUNTIF(K673,"=0")+COUNTIF(G715, "=0")+COUNTIF(F715,"=0")+COUNTIF(I715,"=0")+COUNTIF(K715,"=0")</f>
        <v>57</v>
      </c>
      <c r="AB15" s="0" t="n">
        <f aca="false">COUNTIF(G43, "=0")+COUNTIF(F43,"=0")+COUNTIF(I43, "=0")+COUNTIF(K43,"=0")+COUNTIF(G85, "=0")+COUNTIF(F85,"=0")+COUNTIF(I85, "=0")+COUNTIF(K85,"=0")+COUNTIF(G127, "=0")+COUNTIF(F127,"=0")+COUNTIF(I127,"=0")+COUNTIF(K127,"=0")+COUNTIF(G169, "=0")+COUNTIF(F169,"=0")+COUNTIF(I169,"=0")+COUNTIF(K169,"=0")+COUNTIF(G253, "=0")+COUNTIF(F253,"=0")+COUNTIF(I253,"=0")+COUNTIF(K253,"=0")+COUNTIF(G295, "=0")+COUNTIF(F295,"=0")+COUNTIF(I295,"=0")+COUNTIF(K295,"=0")+COUNTIF(G337, "=0")+COUNTIF(F337,"=0")+COUNTIF(I337, "=0")+COUNTIF(K337,"=0")+COUNTIF(G379, "=0")+COUNTIF(F379,"=0")+COUNTIF(I379,"=0")+COUNTIF(K379,"=0")+COUNTIF(G421, "=0")+COUNTIF(F421,"=0")+COUNTIF(I421,"=0")+COUNTIF(K421,"=0")+COUNTIF(G491, "=0")+COUNTIF(F491,"=0")+COUNTIF(I491, "=0")+COUNTIF(K491,"=0")+COUNTIF(G519, "=0")+COUNTIF(F519,"=0")+COUNTIF(I519,"=0")+COUNTIF(K519,"=0")+COUNTIF(G561, "=0")+COUNTIF(F561,"=0")+COUNTIF(I561,"=0")+COUNTIF(K561,"=0")+COUNTIF(G603, "=0")+COUNTIF(F603,"=0")+COUNTIF(I603, "=0")+COUNTIF(K603,"=0")+COUNTIF(G645, "=0")+COUNTIF(F645,"=0")+COUNTIF(I645,"=0")+COUNTIF(K645,"=0")+COUNTIF(G687, "=0")+COUNTIF(F687,"=0")+COUNTIF(I687,"=0")+COUNTIF(K687,"=0")+COUNTIF(G729, "=0")+COUNTIF(F729,"=0")+COUNTIF(I729,"=0")+COUNTIF(K729,"=0")+COUNTIF(G757, "=0")+COUNTIF(F757,"=0")+COUNTIF(I757,"=0")+COUNTIF(K757,"=0")</f>
        <v>54</v>
      </c>
      <c r="AC15" s="0" t="n">
        <f aca="false">COUNTIF(G57, "=0")+COUNTIF(F57,"=0")+COUNTIF(I57, "=0")+COUNTIF(K57,"=0")+COUNTIF(G141, "=0")+COUNTIF(F141,"=0")+COUNTIF(I141, "=0")+COUNTIF(K141,"=0")+COUNTIF(G183, "=0")+COUNTIF(F183,"=0")+COUNTIF(I183,"=0")+COUNTIF(K183,"=0")+COUNTIF(G225, "=0")+COUNTIF(F225,"=0")+COUNTIF(I225,"=0")+COUNTIF(K225,"=0")+COUNTIF(G267, "=0")+COUNTIF(F267,"=0")+COUNTIF(I267,"=0")+COUNTIF(K267,"=0")+COUNTIF(G309, "=0")+COUNTIF(F309,"=0")+COUNTIF(I309,"=0")+COUNTIF(K309,"=0")+COUNTIF(G351, "=0")+COUNTIF(F351,"=0")+COUNTIF(I351, "=0")+COUNTIF(K351,"=0")+COUNTIF(G393, "=0")+COUNTIF(F393,"=0")+COUNTIF(I393,"=0")+COUNTIF(K393,"=0")+COUNTIF(G435, "=0")+COUNTIF(F435,"=0")+COUNTIF(I435,"=0")+COUNTIF(K435,"=0")+COUNTIF(G463, "=0")+COUNTIF(F463,"=0")+COUNTIF(I463, "=0")+COUNTIF(K463,"=0")+COUNTIF(G477, "=0")+COUNTIF(F477,"=0")+COUNTIF(I477,"=0")+COUNTIF(K477,"=0")+COUNTIF(G533, "=0")+COUNTIF(F533,"=0")+COUNTIF(I533,"=0")+COUNTIF(K533,"=0")+COUNTIF(G575, "=0")+COUNTIF(F575,"=0")+COUNTIF(I575, "=0")+COUNTIF(K575,"=0")+COUNTIF(G617, "=0")+COUNTIF(F617,"=0")+COUNTIF(I617,"=0")+COUNTIF(K617,"=0")+COUNTIF(G659, "=0")+COUNTIF(F659,"=0")+COUNTIF(I659,"=0")+COUNTIF(K659,"=0")+COUNTIF(G701, "=0")+COUNTIF(F701,"=0")+COUNTIF(I701, "=0")+COUNTIF(K701,"=0")+COUNTIF(G743, "=0")+COUNTIF(F743,"=0")+COUNTIF(I743,"=0")+COUNTIF(K743,"=0")</f>
        <v>55</v>
      </c>
      <c r="AD15" s="0" t="n">
        <f aca="false">AE15+AF15+AG15</f>
        <v>73</v>
      </c>
      <c r="AE15" s="0" t="n">
        <f aca="false">COUNTIF(H29, "=0")+COUNTIF(J29,"=0")+COUNTIF(H71, "=0")+COUNTIF(J71,"=0")+COUNTIF(H113, "=0")+COUNTIF(J113,"=0")+COUNTIF(H155, "=0")+COUNTIF(J155,"=0")+COUNTIF(H197, "=0")+COUNTIF(J197,"=0")+COUNTIF(H239, "=0")+COUNTIF(J239,"=0")+COUNTIF(H281, "=0")+COUNTIF(J281,"=0")+COUNTIF(H323, "=0")+COUNTIF(J323,"=0")+COUNTIF(H365, "=0")+COUNTIF(J365,"=0")+COUNTIF(H407, "=0")+COUNTIF(J407,"=0")+COUNTIF(H449, "=0")+COUNTIF(J449,"=0")+COUNTIF(H505, "=0")+COUNTIF(J505,"=0")+COUNTIF(H547, "=0")+COUNTIF(J547,"=0")+COUNTIF(H589, "=0")+COUNTIF(J589,"=0")+COUNTIF(H631, "=0")+COUNTIF(J631,"=0")+COUNTIF(H673, "=0")+COUNTIF(J673,"=0")+COUNTIF(H715, "=0")+COUNTIF(J715, "=0")</f>
        <v>22</v>
      </c>
      <c r="AF15" s="0" t="n">
        <f aca="false">COUNTIF(H43, "=0")+COUNTIF(J43,"=0")+COUNTIF(H85, "=0")+COUNTIF(J85,"=0")+COUNTIF(H127, "=0")+COUNTIF(J127,"=0")+COUNTIF(H169, "=0")+COUNTIF(J169,"=0")+COUNTIF(H253, "=0")+COUNTIF(J253,"=0")+COUNTIF(H295, "=0")+COUNTIF(J295,"=0")+COUNTIF(H337, "=0")+COUNTIF(J337,"=0")+COUNTIF(H379, "=0")+COUNTIF(J379,"=0")+COUNTIF(H421, "=0")+COUNTIF(J421,"=0")+COUNTIF(H491, "=0")+COUNTIF(J491,"=0")+COUNTIF(H519, "=0")+COUNTIF(J519,"=0")+COUNTIF(H561, "=0")+COUNTIF(J561,"=0")+COUNTIF(H603, "=0")+COUNTIF(J603,"=0")+COUNTIF(H645, "=0")+COUNTIF(J645,"=0")+COUNTIF(H687, "=0")+COUNTIF(J687,"=0")+COUNTIF(H729, "=0")+COUNTIF(J729, "=0")+COUNTIF(H757, "=0")+COUNTIF(J757, "=0")</f>
        <v>23</v>
      </c>
      <c r="AG15" s="0" t="n">
        <f aca="false">COUNTIF(H57, "=0")+COUNTIF(J57,"=0")+COUNTIF(H141, "=0")+COUNTIF(J141,"=0")+COUNTIF(H183, "=0")+COUNTIF(J183,"=0")+COUNTIF(H225, "=0")+COUNTIF(J225,"=0")+COUNTIF(H267, "=0")+COUNTIF(J267,"=0")+COUNTIF(H309, "=0")+COUNTIF(J309,"=0")+COUNTIF(H351, "=0")+COUNTIF(J351,"=0")+COUNTIF(H393, "=0")+COUNTIF(J393,"=0")+COUNTIF(H435, "=0")+COUNTIF(J435,"=0")+COUNTIF(H463, "=0")+COUNTIF(J463,"=0")+COUNTIF(H477, "=0")+COUNTIF(J477,"=0")+COUNTIF(H533, "=0")+COUNTIF(J533,"=0")+COUNTIF(H575, "=0")+COUNTIF(J575,"=0")+COUNTIF(H617, "=0")+COUNTIF(J617,"=0")+COUNTIF(H659, "=0")+COUNTIF(J659,"=0")+COUNTIF(H701, "=0")+COUNTIF(J701,"=0")+COUNTIF(G743, "=0")+COUNTIF(J743, "=0")</f>
        <v>28</v>
      </c>
      <c r="AH15" s="0" t="n">
        <f aca="false">AI15+AJ15+AK15</f>
        <v>30</v>
      </c>
      <c r="AI15" s="0" t="n">
        <f aca="false">COUNTIF(G29, "=1")+COUNTIF(F29,"=1")+COUNTIF(I29, "=1")+COUNTIF(K29,"=1")+COUNTIF(G71, "=1")+COUNTIF(F71,"=1")+COUNTIF(I71, "=1")+COUNTIF(K71,"=1")+COUNTIF(G113, "=1")+COUNTIF(F113,"=1")+COUNTIF(I113,"=1")+COUNTIF(K113,"=1")+COUNTIF(G155, "=1")+COUNTIF(F155,"=1")+COUNTIF(I155,"=1")+COUNTIF(K155,"=1")+COUNTIF(G197, "=1")+COUNTIF(F197,"=1")+COUNTIF(I197,"=1")+COUNTIF(K197,"=1")+COUNTIF(G239, "=1")+COUNTIF(F239,"=1")+COUNTIF(I239,"=1")+COUNTIF(K239,"=1")+COUNTIF(G281, "=1")+COUNTIF(F281,"=1")+COUNTIF(I281, "=1")+COUNTIF(K281,"=1")+COUNTIF(G323, "=1")+COUNTIF(F323,"=1")+COUNTIF(I323,"=1")+COUNTIF(K323,"=1")+COUNTIF(G365, "=1")+COUNTIF(F365,"=1")+COUNTIF(I365,"=1")+COUNTIF(K365,"=1")+COUNTIF(G407, "=1")+COUNTIF(F407,"=1")+COUNTIF(I407, "=1")+COUNTIF(K407,"=1")+COUNTIF(G449, "=1")+COUNTIF(F449,"=1")+COUNTIF(I449,"=1")+COUNTIF(K449,"=1")+COUNTIF(G505, "=1")+COUNTIF(F505,"=1")+COUNTIF(I505,"=1")+COUNTIF(K505,"=1")+COUNTIF(G547, "=1")+COUNTIF(F547,"=1")+COUNTIF(I547, "=1")+COUNTIF(K547,"=1")+COUNTIF(G589, "=1")+COUNTIF(F589,"=1")+COUNTIF(I589,"=1")+COUNTIF(K589,"=1")+COUNTIF(G631, "=1")+COUNTIF(F631,"=1")+COUNTIF(I631,"=1")+COUNTIF(K631,"=1")+COUNTIF(G673, "=1")+COUNTIF(F673,"=1")+COUNTIF(I673, "=1")+COUNTIF(K673,"=1")+COUNTIF(G715, "=1")+COUNTIF(F715,"=1")+COUNTIF(I715,"=1")+COUNTIF(K715,"=1")</f>
        <v>7</v>
      </c>
      <c r="AJ15" s="0" t="n">
        <f aca="false">COUNTIF(G43, "=1")+COUNTIF(F43,"=1")+COUNTIF(I43, "=1")+COUNTIF(K43,"=1")+COUNTIF(G85, "=1")+COUNTIF(F85,"=1")+COUNTIF(I85, "=1")+COUNTIF(K85,"=1")+COUNTIF(G127, "=1")+COUNTIF(F127,"=1")+COUNTIF(I127,"=1")+COUNTIF(K127,"=1")+COUNTIF(G169, "=1")+COUNTIF(F169,"=1")+COUNTIF(I169,"=1")+COUNTIF(K169,"=1")+COUNTIF(G253, "=1")+COUNTIF(F253,"=1")+COUNTIF(I253,"=1")+COUNTIF(K253,"=1")+COUNTIF(G295, "=1")+COUNTIF(F295,"=1")+COUNTIF(I295,"=1")+COUNTIF(K295,"=1")+COUNTIF(G337, "=1")+COUNTIF(F337,"=1")+COUNTIF(I337, "=1")+COUNTIF(K337,"=1")+COUNTIF(G379, "=1")+COUNTIF(F379,"=1")+COUNTIF(I379,"=1")+COUNTIF(K379,"=1")+COUNTIF(G421, "=1")+COUNTIF(F421,"=1")+COUNTIF(I421,"=1")+COUNTIF(K421,"=1")+COUNTIF(G491, "=1")+COUNTIF(F491,"=1")+COUNTIF(I491, "=1")+COUNTIF(K491,"=1")+COUNTIF(G519, "=1")+COUNTIF(F519,"=1")+COUNTIF(I519,"=1")+COUNTIF(K519,"=1")+COUNTIF(G561, "=1")+COUNTIF(F561,"=1")+COUNTIF(I561,"=1")+COUNTIF(K561,"=1")+COUNTIF(G603, "=1")+COUNTIF(F603,"=1")+COUNTIF(I603, "=1")+COUNTIF(K603,"=1")+COUNTIF(G645, "=1")+COUNTIF(F645,"=1")+COUNTIF(I645,"=1")+COUNTIF(K645,"=1")+COUNTIF(G687, "=1")+COUNTIF(F687,"=1")+COUNTIF(I687,"=1")+COUNTIF(K687,"=1")+COUNTIF(G729, "=1")+COUNTIF(F729,"=1")+COUNTIF(I729,"=1")+COUNTIF(K729,"=1")+COUNTIF(G757, "=1")+COUNTIF(F757,"=1")+COUNTIF(I757,"=1")+COUNTIF(K757,"=1")</f>
        <v>10</v>
      </c>
      <c r="AK15" s="0" t="n">
        <f aca="false">COUNTIF(G57, "=1")+COUNTIF(F57,"=1")+COUNTIF(I57, "=1")+COUNTIF(K57,"=1")+COUNTIF(G141, "=1")+COUNTIF(F141,"=1")+COUNTIF(I141, "=1")+COUNTIF(K141,"=1")+COUNTIF(G183, "=1")+COUNTIF(F183,"=1")+COUNTIF(I183,"=1")+COUNTIF(K183,"=1")+COUNTIF(G225, "=1")+COUNTIF(F225,"=1")+COUNTIF(I225,"=1")+COUNTIF(K225,"=1")+COUNTIF(G267, "=1")+COUNTIF(F267,"=1")+COUNTIF(I267,"=1")+COUNTIF(K267,"=1")+COUNTIF(G309, "=1")+COUNTIF(F309,"=1")+COUNTIF(I309,"=1")+COUNTIF(K309,"=1")+COUNTIF(G351, "=1")+COUNTIF(F351,"=1")+COUNTIF(I351, "=1")+COUNTIF(K351,"=1")+COUNTIF(G393, "=1")+COUNTIF(F393,"=1")+COUNTIF(I393,"=1")+COUNTIF(K393,"=1")+COUNTIF(G435, "=1")+COUNTIF(F435,"=1")+COUNTIF(I435,"=1")+COUNTIF(K435,"=1")+COUNTIF(G463, "=1")+COUNTIF(F463,"=1")+COUNTIF(I463, "=1")+COUNTIF(K463,"=1")+COUNTIF(G477, "=1")+COUNTIF(F477,"=1")+COUNTIF(I477,"=1")+COUNTIF(K477,"=1")+COUNTIF(G533, "=1")+COUNTIF(F533,"=1")+COUNTIF(I533,"=1")+COUNTIF(K533,"=1")+COUNTIF(G575, "=1")+COUNTIF(F575,"=1")+COUNTIF(I575, "=1")+COUNTIF(K575,"=1")+COUNTIF(G617, "=1")+COUNTIF(F617,"=1")+COUNTIF(I617,"=1")+COUNTIF(K617,"=1")+COUNTIF(G659, "=1")+COUNTIF(F659,"=1")+COUNTIF(I659,"=1")+COUNTIF(K659,"=1")+COUNTIF(G701, "=1")+COUNTIF(F701,"=1")+COUNTIF(I701, "=1")+COUNTIF(K701,"=1")+COUNTIF(G743, "=1")+COUNTIF(F743,"=1")+COUNTIF(I743,"=1")+COUNTIF(K743,"=1")</f>
        <v>13</v>
      </c>
      <c r="AL15" s="0" t="n">
        <f aca="false">AM15+AN15+AO15</f>
        <v>232506</v>
      </c>
      <c r="AM15" s="0" t="n">
        <f aca="false">Q29+Q71+Q113+Q155+Q197+Q239+Q281+Q323+Q365+Q407+Q449+Q505+Q547+Q589+Q631+Q673+Q715</f>
        <v>69625</v>
      </c>
      <c r="AN15" s="0" t="n">
        <f aca="false">Q43+Q85+Q127+Q169+Q253+Q295+Q337+Q379+Q421+Q491+Q519+Q561+Q603+Q645+Q687+Q729+Q757</f>
        <v>85920</v>
      </c>
      <c r="AO15" s="0" t="n">
        <f aca="false">Q57+Q141+Q183+Q225+Q267+Q309+Q351+Q393+Q435+Q463+Q477+Q533+Q575+Q617+Q659+Q701+Q743</f>
        <v>76961</v>
      </c>
    </row>
    <row r="16" customFormat="false" ht="15" hidden="false" customHeight="false" outlineLevel="0" collapsed="false">
      <c r="A16" s="1" t="s">
        <v>35</v>
      </c>
      <c r="B16" s="0" t="s">
        <v>36</v>
      </c>
      <c r="C16" s="0" t="n">
        <v>1</v>
      </c>
      <c r="D16" s="0" t="n">
        <v>15</v>
      </c>
      <c r="E16" s="0" t="n">
        <v>2</v>
      </c>
      <c r="F16" s="0" t="n">
        <v>0</v>
      </c>
      <c r="G16" s="0" t="n">
        <v>1</v>
      </c>
      <c r="H16" s="0" t="n">
        <v>0</v>
      </c>
      <c r="I16" s="0" t="n">
        <v>0</v>
      </c>
      <c r="J16" s="0" t="n">
        <v>0</v>
      </c>
      <c r="K16" s="0" t="n">
        <v>0</v>
      </c>
      <c r="L16" s="0" t="n">
        <f aca="false">SUM(COUNTIF(F16,F2),COUNTIF(G16,G2),COUNTIF(H16,H2),COUNTIF(I16,I2),COUNTIF(J16,J2),COUNTIF(K16,K2))</f>
        <v>3</v>
      </c>
      <c r="M16" s="0" t="n">
        <f aca="false">6-L16</f>
        <v>3</v>
      </c>
      <c r="N16" s="0" t="n">
        <f aca="false">COUNTIF(K16,K2)</f>
        <v>1</v>
      </c>
      <c r="O16" s="0" t="n">
        <f aca="false">COUNTIF(J16,J2)</f>
        <v>0</v>
      </c>
      <c r="P16" s="0" t="n">
        <f aca="false">L16-N16-O16</f>
        <v>2</v>
      </c>
      <c r="Q16" s="0" t="n">
        <v>1992</v>
      </c>
      <c r="R16" s="0" t="n">
        <f aca="false">SUM(R2:R15)</f>
        <v>2767</v>
      </c>
      <c r="S16" s="0" t="n">
        <f aca="false">SUM(S2:S15)</f>
        <v>502</v>
      </c>
      <c r="T16" s="0" t="n">
        <f aca="false">SUM(T2:T15)</f>
        <v>267</v>
      </c>
      <c r="U16" s="0" t="n">
        <f aca="false">R16-S16-T16</f>
        <v>1998</v>
      </c>
      <c r="V16" s="0" t="n">
        <f aca="false">SUM(V2:V15)</f>
        <v>440</v>
      </c>
      <c r="Z16" s="0" t="n">
        <f aca="false">R16-V16</f>
        <v>2327</v>
      </c>
    </row>
    <row r="17" customFormat="false" ht="15" hidden="false" customHeight="false" outlineLevel="0" collapsed="false">
      <c r="A17" s="1" t="s">
        <v>35</v>
      </c>
      <c r="B17" s="0" t="s">
        <v>36</v>
      </c>
      <c r="C17" s="0" t="n">
        <v>2</v>
      </c>
      <c r="D17" s="0" t="n">
        <v>45</v>
      </c>
      <c r="E17" s="6" t="n">
        <v>4</v>
      </c>
      <c r="F17" s="0" t="n">
        <v>0</v>
      </c>
      <c r="G17" s="0" t="n">
        <v>0</v>
      </c>
      <c r="H17" s="0" t="n">
        <v>0</v>
      </c>
      <c r="I17" s="0" t="n">
        <v>1</v>
      </c>
      <c r="J17" s="0" t="n">
        <v>0</v>
      </c>
      <c r="K17" s="0" t="n">
        <v>0</v>
      </c>
      <c r="L17" s="0" t="n">
        <f aca="false">SUM(COUNTIF(F17,F3),COUNTIF(G17,G3),COUNTIF(H17,H3),COUNTIF(I17,I3),COUNTIF(J17,J3),COUNTIF(K17,K3))</f>
        <v>5</v>
      </c>
      <c r="M17" s="0" t="n">
        <f aca="false">6-L17</f>
        <v>1</v>
      </c>
      <c r="N17" s="0" t="n">
        <f aca="false">COUNTIF(K17,K3)</f>
        <v>1</v>
      </c>
      <c r="O17" s="0" t="n">
        <f aca="false">COUNTIF(J17,J3)</f>
        <v>0</v>
      </c>
      <c r="P17" s="0" t="n">
        <f aca="false">L17-N17-O17</f>
        <v>4</v>
      </c>
      <c r="Q17" s="0" t="n">
        <v>1828</v>
      </c>
    </row>
    <row r="18" customFormat="false" ht="15" hidden="false" customHeight="false" outlineLevel="0" collapsed="false">
      <c r="A18" s="1" t="s">
        <v>35</v>
      </c>
      <c r="B18" s="0" t="s">
        <v>36</v>
      </c>
      <c r="C18" s="0" t="n">
        <v>3</v>
      </c>
      <c r="D18" s="0" t="n">
        <v>6</v>
      </c>
      <c r="E18" s="7" t="n">
        <v>6</v>
      </c>
      <c r="F18" s="0" t="n">
        <v>0</v>
      </c>
      <c r="G18" s="0" t="n">
        <v>0</v>
      </c>
      <c r="H18" s="0" t="n">
        <v>0</v>
      </c>
      <c r="I18" s="0" t="n">
        <v>0</v>
      </c>
      <c r="J18" s="0" t="n">
        <v>0</v>
      </c>
      <c r="K18" s="0" t="n">
        <v>1</v>
      </c>
      <c r="L18" s="0" t="n">
        <f aca="false">SUM(COUNTIF(F18,F4),COUNTIF(G18,G4),COUNTIF(H18,H4),COUNTIF(I18,I4),COUNTIF(J18,J4),COUNTIF(K18,K4))</f>
        <v>6</v>
      </c>
      <c r="M18" s="0" t="n">
        <f aca="false">6-L18</f>
        <v>0</v>
      </c>
      <c r="N18" s="0" t="n">
        <f aca="false">COUNTIF(K18,K4)</f>
        <v>1</v>
      </c>
      <c r="O18" s="0" t="n">
        <f aca="false">COUNTIF(J18,J4)</f>
        <v>1</v>
      </c>
      <c r="P18" s="0" t="n">
        <f aca="false">L18-N18-O18</f>
        <v>4</v>
      </c>
      <c r="Q18" s="0" t="n">
        <v>1924</v>
      </c>
      <c r="S18" s="0" t="n">
        <v>1</v>
      </c>
      <c r="T18" s="0" t="n">
        <f aca="false">N16+N58+N100+N142+N184+N226+N268+N310+N352+N394+N436+N492+N534+N576+N618+N660+N702</f>
        <v>15</v>
      </c>
      <c r="U18" s="0" t="n">
        <f aca="false">N30+N72+N114+N156+N240+N282+N324+N366+N408+N478+N506+N548+N590+N632+N674+N716+N744</f>
        <v>12</v>
      </c>
      <c r="V18" s="0" t="n">
        <f aca="false">N44+N128+N170+N212+N254+N296+N338+N380+N422+N450+N464+N520+N562+N604+N646+N688+N730</f>
        <v>16</v>
      </c>
      <c r="X18" s="0" t="n">
        <f aca="false">O16+O58+O100+O142+O184+O226+O268+O310+O352+O394+O436+O492+O534+O576+O618+O660+O702</f>
        <v>5</v>
      </c>
      <c r="Y18" s="0" t="n">
        <f aca="false">O30+O72+O114+O156+O240+O282+O324+O366+O408+O478+O506+O548+O590+O632+O674+O716+O744</f>
        <v>5</v>
      </c>
      <c r="Z18" s="0" t="n">
        <f aca="false">O44+O128+O170+O212+O254+O296+O338+O380+O422+O450+O464+O520+O562+O604+O646+O688+O730</f>
        <v>5</v>
      </c>
      <c r="AB18" s="0" t="n">
        <f aca="false">L16+L58+L100+L142+L184+L226+L268+L310+L352+L394+L436+L492+L534+L576+L618+L660+L702-T18-X18</f>
        <v>35</v>
      </c>
      <c r="AC18" s="0" t="n">
        <f aca="false">L30+L72+L114+L156+L240+L282+L324+L366+L408+L478+L506+L548+L590+L632+L674+L716+L744-U18-Y18</f>
        <v>47</v>
      </c>
      <c r="AD18" s="0" t="n">
        <f aca="false">L44+L128+L170+L212+L254+L296+L338+L380+L422+L450+L464+L520+L562+L604+L646+L688+L730-V18-Z18</f>
        <v>44</v>
      </c>
    </row>
    <row r="19" customFormat="false" ht="15" hidden="false" customHeight="false" outlineLevel="0" collapsed="false">
      <c r="A19" s="1" t="s">
        <v>35</v>
      </c>
      <c r="B19" s="0" t="s">
        <v>36</v>
      </c>
      <c r="C19" s="0" t="n">
        <v>4</v>
      </c>
      <c r="D19" s="0" t="n">
        <v>4</v>
      </c>
      <c r="E19" s="7" t="n">
        <v>4</v>
      </c>
      <c r="F19" s="0" t="n">
        <v>0</v>
      </c>
      <c r="G19" s="0" t="n">
        <v>0</v>
      </c>
      <c r="H19" s="0" t="n">
        <v>0</v>
      </c>
      <c r="I19" s="0" t="n">
        <v>1</v>
      </c>
      <c r="J19" s="0" t="n">
        <v>0</v>
      </c>
      <c r="L19" s="0" t="n">
        <f aca="false">SUM(COUNTIF(F19,F5),COUNTIF(G19,G5),COUNTIF(H19,H5),COUNTIF(I19,I5),COUNTIF(J19,J5),COUNTIF(K19,K5))</f>
        <v>5</v>
      </c>
      <c r="M19" s="0" t="n">
        <f aca="false">5-L19</f>
        <v>0</v>
      </c>
      <c r="N19" s="0" t="n">
        <f aca="false">COUNTIF(J19,J5)</f>
        <v>1</v>
      </c>
      <c r="O19" s="0" t="n">
        <f aca="false">COUNTIF(I19,I5)</f>
        <v>1</v>
      </c>
      <c r="P19" s="0" t="n">
        <f aca="false">L19-N19-O19</f>
        <v>3</v>
      </c>
      <c r="Q19" s="0" t="n">
        <v>3075</v>
      </c>
      <c r="S19" s="0" t="n">
        <v>2</v>
      </c>
      <c r="T19" s="0" t="n">
        <f aca="false">N17+N59+N101+N143+N185+N227+N269+N311+N353+N395+N437+N493+N535+N577+N619+N661+N703</f>
        <v>15</v>
      </c>
      <c r="U19" s="0" t="n">
        <f aca="false">N31+N73+N115+N157+N241+N283+N325+N367+N409+N479+N507+N549+N591+N633+N675+N717+N745</f>
        <v>10</v>
      </c>
      <c r="V19" s="0" t="n">
        <f aca="false">N45+N129+N171+N213+N255+N297+N339+N381+N423+N451+N465+N521+N563+N605+N647+N689+N731</f>
        <v>15</v>
      </c>
      <c r="X19" s="0" t="n">
        <f aca="false">O17+O59+O101+O143+O185+O227+O269+O311+O353+O395+O437+O493+O535+O577+O619+O661+O703</f>
        <v>1</v>
      </c>
      <c r="Y19" s="0" t="n">
        <f aca="false">O31+O73+O115+O157+O241+O283+O325+O367+O409+O479+O507+O549+O591+O633+O675+O717+O745</f>
        <v>4</v>
      </c>
      <c r="Z19" s="0" t="n">
        <f aca="false">O45+O129+O171+O213+O255+O297+O339+O381+O423+O451+O465+O521+O563+O605+O647+O689+O731</f>
        <v>5</v>
      </c>
      <c r="AB19" s="0" t="n">
        <f aca="false">L17+L59+L101+L143+L185+L227+L269+L311+L353+L395+L437+L493+L535+L577+L619+L661+L703-T19-X19</f>
        <v>55</v>
      </c>
      <c r="AC19" s="0" t="n">
        <f aca="false">L31+L73+L115+L157+L241+L283+L325+L367+L409+L479+L507+L549+L591+L633+L675+L717+L745-U19-Y19</f>
        <v>48</v>
      </c>
      <c r="AD19" s="0" t="n">
        <f aca="false">L45+L129+L171+L213+L255+L297+L339+L381+L423+L451+L465+L521+L563+L605+L647+L689+L731-V19-Z19</f>
        <v>39</v>
      </c>
    </row>
    <row r="20" customFormat="false" ht="15" hidden="false" customHeight="false" outlineLevel="0" collapsed="false">
      <c r="A20" s="1" t="s">
        <v>35</v>
      </c>
      <c r="B20" s="0" t="s">
        <v>36</v>
      </c>
      <c r="C20" s="0" t="n">
        <v>5</v>
      </c>
      <c r="D20" s="0" t="n">
        <v>5</v>
      </c>
      <c r="E20" s="0" t="n">
        <v>2</v>
      </c>
      <c r="F20" s="0" t="n">
        <v>0</v>
      </c>
      <c r="G20" s="0" t="n">
        <v>1</v>
      </c>
      <c r="H20" s="0" t="n">
        <v>0</v>
      </c>
      <c r="I20" s="0" t="n">
        <v>0</v>
      </c>
      <c r="J20" s="0" t="n">
        <v>0</v>
      </c>
      <c r="L20" s="0" t="n">
        <f aca="false">SUM(COUNTIF(F20,F6),COUNTIF(G20,G6),COUNTIF(H20,H6),COUNTIF(I20,I6),COUNTIF(J20,J6),COUNTIF(K20,K6))</f>
        <v>3</v>
      </c>
      <c r="M20" s="0" t="n">
        <f aca="false">5-L20</f>
        <v>2</v>
      </c>
      <c r="N20" s="0" t="n">
        <f aca="false">COUNTIF(J20,J6)</f>
        <v>0</v>
      </c>
      <c r="P20" s="0" t="n">
        <f aca="false">L20-N20-O20</f>
        <v>3</v>
      </c>
      <c r="Q20" s="0" t="n">
        <v>911</v>
      </c>
      <c r="S20" s="0" t="n">
        <v>3</v>
      </c>
      <c r="T20" s="0" t="n">
        <f aca="false">N18+N60+N102+N144+N186+N228+N270+N312+N354+N396+N438+N494+N536+N578+N620+N662+N704</f>
        <v>7</v>
      </c>
      <c r="U20" s="0" t="n">
        <f aca="false">N32+N74+N116+N158+N242+N284+N326+N368+N410+N480+N508+N550+N592+N634+N676+N718+N746</f>
        <v>6</v>
      </c>
      <c r="V20" s="0" t="n">
        <f aca="false">N46+N130+N172+N214+N256+N298+N340+N382+N424+N452+N466+N522+N564+N606+N648+N690+N732</f>
        <v>5</v>
      </c>
      <c r="X20" s="0" t="n">
        <f aca="false">O18+O60+O102+O144+O186+O228+O270+O312+O354+O396+O438+O494+O536+O578+O620+O662+O704</f>
        <v>14</v>
      </c>
      <c r="Y20" s="0" t="n">
        <f aca="false">O32+O74+O116+O158+O242+O284+O326+O368+O410+O480+O508+O550+O592+O634+O676+O718+O746</f>
        <v>15</v>
      </c>
      <c r="Z20" s="0" t="n">
        <f aca="false">O46+O130+O172+O214+O256+O298+O340+O382+O424+O452+O466+O522+O564+O606+O648+O690+O732</f>
        <v>12</v>
      </c>
      <c r="AB20" s="0" t="n">
        <f aca="false">L18+L60+L102+L144+L186+L228+L270+L312+L354+L396+L438+L494+L536+L578+L620+L662+L704-T20-X20</f>
        <v>61</v>
      </c>
      <c r="AC20" s="0" t="n">
        <f aca="false">L32+L74+L116+L158+L242+L284+L326+L368+L410+L480+L508+L550+L592+L634+L676+L718+L746-U20-Y20</f>
        <v>52</v>
      </c>
      <c r="AD20" s="0" t="n">
        <f aca="false">L46+L130+L172+L214+L256+L298+L340+L382+L424+L452+L466+L522+L564+L606+L648+L690+L732-V20-Z20</f>
        <v>57</v>
      </c>
    </row>
    <row r="21" customFormat="false" ht="15" hidden="false" customHeight="false" outlineLevel="0" collapsed="false">
      <c r="A21" s="1" t="s">
        <v>35</v>
      </c>
      <c r="B21" s="0" t="s">
        <v>36</v>
      </c>
      <c r="C21" s="0" t="n">
        <v>6</v>
      </c>
      <c r="D21" s="0" t="n">
        <v>15</v>
      </c>
      <c r="E21" s="7" t="n">
        <v>15</v>
      </c>
      <c r="F21" s="0" t="n">
        <v>1</v>
      </c>
      <c r="G21" s="0" t="n">
        <v>0</v>
      </c>
      <c r="H21" s="0" t="n">
        <v>0</v>
      </c>
      <c r="I21" s="0" t="n">
        <v>0</v>
      </c>
      <c r="J21" s="0" t="n">
        <v>1</v>
      </c>
      <c r="K21" s="0" t="n">
        <v>0</v>
      </c>
      <c r="L21" s="0" t="n">
        <f aca="false">SUM(COUNTIF(F21,F7),COUNTIF(G21,G7),COUNTIF(H21,H7),COUNTIF(I21,I7),COUNTIF(J21,J7),COUNTIF(K21,K7))</f>
        <v>6</v>
      </c>
      <c r="M21" s="0" t="n">
        <f aca="false">6-L21</f>
        <v>0</v>
      </c>
      <c r="N21" s="0" t="n">
        <f aca="false">COUNTIF(K21,K7)</f>
        <v>1</v>
      </c>
      <c r="O21" s="0" t="n">
        <f aca="false">COUNTIF(J21,J7)</f>
        <v>1</v>
      </c>
      <c r="P21" s="0" t="n">
        <f aca="false">L21-N21-O21</f>
        <v>4</v>
      </c>
      <c r="Q21" s="0" t="n">
        <v>2733</v>
      </c>
      <c r="S21" s="0" t="n">
        <v>4</v>
      </c>
      <c r="T21" s="0" t="n">
        <f aca="false">N19+N61+N103+N145+N187+N229+N271+N313+N355+N397+N439+N495+N537+N579+N621+N663+N705</f>
        <v>14</v>
      </c>
      <c r="U21" s="0" t="n">
        <f aca="false">N33+N75+N117+N159+N243+N285+N327+N369+N411+N481+N509+N551+N593+N635+N677+N719+N747</f>
        <v>14</v>
      </c>
      <c r="V21" s="0" t="n">
        <f aca="false">N47+N131+N173+N215+N257+N299+N341+N383+N425+N453+N467+N523+N565+N607+N649+N691+N733</f>
        <v>15</v>
      </c>
      <c r="X21" s="0" t="n">
        <f aca="false">O19+O61+O103+O145+O187+O229+O271+O313+O355+O397+O439+O495+O537+O579+O621+O663+O705</f>
        <v>11</v>
      </c>
      <c r="Y21" s="0" t="n">
        <f aca="false">O33+O75+O117+O159+O243+O285+O327+O369+O411+O481+O509+O551+O593+O635+O677+O719+O747</f>
        <v>8</v>
      </c>
      <c r="Z21" s="0" t="n">
        <f aca="false">O47+O131+O173+O215+O257+O299+O341+O383+O425+O453+O467+O523+O565+O607+O649+O691+O733</f>
        <v>7</v>
      </c>
      <c r="AB21" s="0" t="n">
        <f aca="false">L19+L61+L103+L145+L187+L229+L271+L313+L355+L397+L439+L495+L537+L579+L621+L663+L705-T21-X21</f>
        <v>38</v>
      </c>
      <c r="AC21" s="0" t="n">
        <f aca="false">L33+L75+L117+L159+L243+L285+L327+L369+L411+L481+L509+L551+L593+L635+L677+L719+L747-U21-Y21</f>
        <v>38</v>
      </c>
      <c r="AD21" s="0" t="n">
        <f aca="false">L47+L131+L173+L215+L257+L299+L341+L383+L425+L453+L467+L523+L565+L607+L649+L691+L733-V21-Z21</f>
        <v>34</v>
      </c>
    </row>
    <row r="22" customFormat="false" ht="15" hidden="false" customHeight="false" outlineLevel="0" collapsed="false">
      <c r="A22" s="1" t="s">
        <v>35</v>
      </c>
      <c r="B22" s="0" t="s">
        <v>36</v>
      </c>
      <c r="C22" s="0" t="n">
        <v>7</v>
      </c>
      <c r="D22" s="0" t="n">
        <v>345</v>
      </c>
      <c r="E22" s="0" t="n">
        <v>12345</v>
      </c>
      <c r="F22" s="0" t="n">
        <v>1</v>
      </c>
      <c r="G22" s="0" t="n">
        <v>1</v>
      </c>
      <c r="H22" s="0" t="n">
        <v>1</v>
      </c>
      <c r="I22" s="0" t="n">
        <v>1</v>
      </c>
      <c r="J22" s="0" t="n">
        <v>1</v>
      </c>
      <c r="K22" s="0" t="n">
        <v>0</v>
      </c>
      <c r="L22" s="0" t="n">
        <f aca="false">SUM(COUNTIF(F22,F8),COUNTIF(G22,G8),COUNTIF(H22,H8),COUNTIF(I22,I8),COUNTIF(J22,J8),COUNTIF(K22,K8))</f>
        <v>4</v>
      </c>
      <c r="M22" s="0" t="n">
        <f aca="false">6-L22</f>
        <v>2</v>
      </c>
      <c r="N22" s="0" t="n">
        <f aca="false">COUNTIF(K22,K8)</f>
        <v>1</v>
      </c>
      <c r="O22" s="0" t="n">
        <f aca="false">COUNTIF(J22,J8)</f>
        <v>1</v>
      </c>
      <c r="P22" s="0" t="n">
        <f aca="false">L22-N22-O22</f>
        <v>2</v>
      </c>
      <c r="Q22" s="0" t="n">
        <v>2582</v>
      </c>
      <c r="S22" s="0" t="n">
        <v>5</v>
      </c>
      <c r="T22" s="0" t="n">
        <f aca="false">N20+N62+N104+N146+N188+N230+N272+N314+N356+N398+N440+N496+N538+N580+N622+N664+N706</f>
        <v>12</v>
      </c>
      <c r="U22" s="0" t="n">
        <f aca="false">N34+N76+N118+N160+N244+N286+N328+N370+N412+N482+N510+N552+N594+N636+N678+N720+N748</f>
        <v>5</v>
      </c>
      <c r="V22" s="0" t="n">
        <f aca="false">N48+N132+N174+N216+N258+N300+N342+N384+N426+N454+N468+N524+N566+N608+N650+N692+N734</f>
        <v>9</v>
      </c>
      <c r="X22" s="0" t="n">
        <f aca="false">O20+O62+O104+O146+O188+O230+O272+O314+O356+O398+O440+O496+O538+O580+O622+O664+O706</f>
        <v>0</v>
      </c>
      <c r="Y22" s="0" t="n">
        <f aca="false">O34+O76+O118+O160+O244+O286+O328+O370+O412+O482+O510+O552+O594+O636+O678+O720+O748</f>
        <v>0</v>
      </c>
      <c r="Z22" s="0" t="n">
        <f aca="false">O48+O132+O174+O216+O258+O300+O342+O384+O426+O454+O468+O524+O566+O608+O650+O692+O734</f>
        <v>0</v>
      </c>
      <c r="AB22" s="0" t="n">
        <f aca="false">L20+L62+L104+L146+L188+L230+L272+L314+L356+L398+L440+L496+L538+L580+L622+L664+L706-T22-X22</f>
        <v>61</v>
      </c>
      <c r="AC22" s="0" t="n">
        <f aca="false">L34+L76+L118+L160+L244+L286+L328+L370+L412+L482+L510+L552+L594+L636+L678+L720+L748-U22-Y22</f>
        <v>49</v>
      </c>
      <c r="AD22" s="0" t="n">
        <f aca="false">L48+L132+L174+L216+L258+L300+L342+L384+L426+L454+L468+L524+L566+L608+L650+L692+L734-V22-Z22</f>
        <v>58</v>
      </c>
    </row>
    <row r="23" customFormat="false" ht="15" hidden="false" customHeight="false" outlineLevel="0" collapsed="false">
      <c r="A23" s="1" t="s">
        <v>35</v>
      </c>
      <c r="B23" s="0" t="s">
        <v>36</v>
      </c>
      <c r="C23" s="0" t="n">
        <v>8</v>
      </c>
      <c r="D23" s="0" t="n">
        <v>24</v>
      </c>
      <c r="E23" s="0" t="n">
        <v>13</v>
      </c>
      <c r="F23" s="0" t="n">
        <v>1</v>
      </c>
      <c r="G23" s="0" t="n">
        <v>0</v>
      </c>
      <c r="H23" s="0" t="n">
        <v>1</v>
      </c>
      <c r="I23" s="0" t="n">
        <v>0</v>
      </c>
      <c r="J23" s="0" t="n">
        <v>0</v>
      </c>
      <c r="L23" s="0" t="n">
        <f aca="false">SUM(COUNTIF(F23,F9),COUNTIF(G23,G9),COUNTIF(H23,H9),COUNTIF(I23,I9),COUNTIF(J23,J9),COUNTIF(K23,K9))</f>
        <v>1</v>
      </c>
      <c r="M23" s="0" t="n">
        <f aca="false">5-L23</f>
        <v>4</v>
      </c>
      <c r="N23" s="0" t="n">
        <f aca="false">COUNTIF(J23,J9)</f>
        <v>1</v>
      </c>
      <c r="P23" s="0" t="n">
        <f aca="false">L23-N23-O23</f>
        <v>0</v>
      </c>
      <c r="Q23" s="0" t="n">
        <v>1349</v>
      </c>
      <c r="S23" s="0" t="n">
        <v>6</v>
      </c>
      <c r="T23" s="0" t="n">
        <f aca="false">N21+N63+N105+N147+N189+N231+N273+N315+N357+N399+N441+N497+N539+N581+N623+N665+N707</f>
        <v>16</v>
      </c>
      <c r="U23" s="0" t="n">
        <f aca="false">N35+N77+N119+N161+N245+N287+N329+N371+N413+N483+N511+N553+N595+N637+N679+N721+N749</f>
        <v>16</v>
      </c>
      <c r="V23" s="0" t="n">
        <f aca="false">N49+N133+N175+N217+N259+N301+N343+N385+N427+N455+N469+N525+N567+N609+N651+N693+N735</f>
        <v>15</v>
      </c>
      <c r="X23" s="0" t="n">
        <f aca="false">O21+O63+O105+O147+O189+O231+O273+O315+O357+O399+O441+O497+O539+O581+O623+O665+O707</f>
        <v>7</v>
      </c>
      <c r="Y23" s="0" t="n">
        <f aca="false">O35+O77+O119+O161+O245+O287+O329+O371+O413+O483+O511+O553+O595+O637+O679+O721+O749</f>
        <v>10</v>
      </c>
      <c r="Z23" s="0" t="n">
        <f aca="false">O49+O133+O175+O217+O259+O301+O343+O385+O427+O455+O469+O525+O567+O609+O651+O693+O735</f>
        <v>9</v>
      </c>
      <c r="AB23" s="0" t="n">
        <f aca="false">L21+L63+L105+L147+L189+L231+L273+L315+L357+L399+L441+L497+L539+L581+L623+L665+L707-T23-X23</f>
        <v>55</v>
      </c>
      <c r="AC23" s="0" t="n">
        <f aca="false">L35+L77+L119+L161+L245+L287+L329+L371+L413+L483+L511+L553+L595+L637+L679+L721+L749-U23-Y23</f>
        <v>46</v>
      </c>
      <c r="AD23" s="0" t="n">
        <f aca="false">L49+L133+L175+L217+L259+L301+L343+L385+L427+L455+L469+L525+L567+L609+L651+L693+L735-V23-Z23</f>
        <v>48</v>
      </c>
    </row>
    <row r="24" customFormat="false" ht="15" hidden="false" customHeight="false" outlineLevel="0" collapsed="false">
      <c r="A24" s="1" t="s">
        <v>35</v>
      </c>
      <c r="B24" s="0" t="s">
        <v>36</v>
      </c>
      <c r="C24" s="0" t="n">
        <v>9</v>
      </c>
      <c r="D24" s="0" t="n">
        <v>6</v>
      </c>
      <c r="E24" s="0" t="n">
        <v>5</v>
      </c>
      <c r="F24" s="0" t="n">
        <v>0</v>
      </c>
      <c r="G24" s="0" t="n">
        <v>0</v>
      </c>
      <c r="H24" s="0" t="n">
        <v>0</v>
      </c>
      <c r="I24" s="0" t="n">
        <v>0</v>
      </c>
      <c r="J24" s="0" t="n">
        <v>1</v>
      </c>
      <c r="K24" s="0" t="n">
        <v>0</v>
      </c>
      <c r="L24" s="0" t="n">
        <f aca="false">SUM(COUNTIF(F24,F10),COUNTIF(G24,G10),COUNTIF(H24,H10),COUNTIF(I24,I10),COUNTIF(J24,J10),COUNTIF(K24,K10))</f>
        <v>4</v>
      </c>
      <c r="M24" s="0" t="n">
        <f aca="false">6-L24</f>
        <v>2</v>
      </c>
      <c r="N24" s="0" t="n">
        <f aca="false">COUNTIF(K24,K10)</f>
        <v>0</v>
      </c>
      <c r="O24" s="0" t="n">
        <f aca="false">COUNTIF(J24,J10)</f>
        <v>0</v>
      </c>
      <c r="P24" s="0" t="n">
        <f aca="false">L24-N24-O24</f>
        <v>4</v>
      </c>
      <c r="Q24" s="0" t="n">
        <v>1923</v>
      </c>
      <c r="S24" s="0" t="n">
        <v>7</v>
      </c>
      <c r="T24" s="0" t="n">
        <f aca="false">N22+N64+N106+N148+N190+N232+N274+N316+N358+N400+N442+N498+N540+N582+N624+N666+N708</f>
        <v>13</v>
      </c>
      <c r="U24" s="0" t="n">
        <f aca="false">N36+N78+N120+N162+N246+N288+N330+N372+N414+N484+N512+N554+N596+N638+N680+N722+N750</f>
        <v>10</v>
      </c>
      <c r="V24" s="0" t="n">
        <f aca="false">N50+N134+N176+N218+N260+N302+N344+N386+N428+N456+N470+N526+N568+N610+N652+N694+N736</f>
        <v>10</v>
      </c>
      <c r="X24" s="0" t="n">
        <f aca="false">O22+O64+O106+O148+O190+O232+O274+O316+O358+O400+O442+O498+O540+O582+O624+O666+O708</f>
        <v>12</v>
      </c>
      <c r="Y24" s="0" t="n">
        <f aca="false">O36+O78+O120+O162+O246+O288+O330+O372+O414+O484+O512+O554+O596+O638+O680+O722+O750</f>
        <v>7</v>
      </c>
      <c r="Z24" s="0" t="n">
        <f aca="false">O50+O134+O176+O218+O260+O302+O344+O386+O428+O456+O470+O526+O568+O610+O652+O694+O736</f>
        <v>6</v>
      </c>
      <c r="AB24" s="0" t="n">
        <f aca="false">L22+L64+L106+L148+L190+L232+L274+L316+L358+L400+L442+L498+L540+L582+L624+L666+L708-T24-X24</f>
        <v>38</v>
      </c>
      <c r="AC24" s="0" t="n">
        <f aca="false">L36+L78+L120+L162+L246+L288+L330+L372+L414+L484+L512+L554+L596+L638+L680+L722+L750-U24-Y24</f>
        <v>36</v>
      </c>
      <c r="AD24" s="0" t="n">
        <f aca="false">L50+L134+L176+L218+L260+L302+L344+L386+L428+L456+L470+L526+L568+L610+L652+L694+L736-V24-Z24</f>
        <v>37</v>
      </c>
    </row>
    <row r="25" customFormat="false" ht="15" hidden="false" customHeight="false" outlineLevel="0" collapsed="false">
      <c r="A25" s="1" t="s">
        <v>35</v>
      </c>
      <c r="B25" s="0" t="s">
        <v>36</v>
      </c>
      <c r="C25" s="0" t="n">
        <v>10</v>
      </c>
      <c r="D25" s="0" t="n">
        <v>4</v>
      </c>
      <c r="E25" s="7" t="n">
        <v>4</v>
      </c>
      <c r="F25" s="0" t="n">
        <v>0</v>
      </c>
      <c r="G25" s="0" t="n">
        <v>0</v>
      </c>
      <c r="H25" s="0" t="n">
        <v>0</v>
      </c>
      <c r="I25" s="0" t="n">
        <v>1</v>
      </c>
      <c r="J25" s="0" t="n">
        <v>0</v>
      </c>
      <c r="L25" s="0" t="n">
        <f aca="false">SUM(COUNTIF(F25,F11),COUNTIF(G25,G11),COUNTIF(H25,H11),COUNTIF(I25,I11),COUNTIF(J25,J11),COUNTIF(K25,K11))</f>
        <v>5</v>
      </c>
      <c r="M25" s="0" t="n">
        <f aca="false">5-L25</f>
        <v>0</v>
      </c>
      <c r="N25" s="0" t="n">
        <f aca="false">COUNTIF(J25,J11)</f>
        <v>1</v>
      </c>
      <c r="P25" s="0" t="n">
        <f aca="false">L25-N25-O25</f>
        <v>4</v>
      </c>
      <c r="Q25" s="0" t="n">
        <v>1441</v>
      </c>
      <c r="S25" s="0" t="n">
        <v>8</v>
      </c>
      <c r="T25" s="0" t="n">
        <f aca="false">N23+N65+N107+N149+N191+N233+N275+N317+N359+N401+N443+N499+N541+N583+N625+N667+N709</f>
        <v>14</v>
      </c>
      <c r="U25" s="0" t="n">
        <f aca="false">N37+N79+N121+N163+N247+N289+N331+N373+N415+N485+N513+N555+N597+N639+N681+N723+N751</f>
        <v>12</v>
      </c>
      <c r="V25" s="0" t="n">
        <f aca="false">N51+N135+N177+N219+N261+N303+N345+N387+N429+N457+N471+N527+N569+N611+N653+N695+N737</f>
        <v>12</v>
      </c>
      <c r="X25" s="0" t="n">
        <f aca="false">O23+O65+O107+O149+O191+O233+O275+O317+O359+O401+O443+O499+O541+O583+O625+O667+O709</f>
        <v>0</v>
      </c>
      <c r="Y25" s="0" t="n">
        <f aca="false">O37+O79+O121+O163+O247+O289+O331+O373+O415+O485+O513+O555+O597+O639+O681+O723+O751</f>
        <v>0</v>
      </c>
      <c r="Z25" s="0" t="n">
        <f aca="false">O51+O135+O177+O219+O261+O303+O345+O387+O429+O457+O471+O527+O569+O611+O653+O695+O737</f>
        <v>0</v>
      </c>
      <c r="AB25" s="0" t="n">
        <f aca="false">L23+L65+L107+L149+L191+L233+L275+L317+L359+L401+L443+L499+L541+L583+L625+L667+L709-T25-X25</f>
        <v>53</v>
      </c>
      <c r="AC25" s="0" t="n">
        <f aca="false">L37+L79+L121+L163+L247+L289+L331+L373+L415+L485+L513+L555+L597+L639+L681+L723+L751-U25-Y25</f>
        <v>37</v>
      </c>
      <c r="AD25" s="0" t="n">
        <f aca="false">L51+L135+L177+L219+L261+L303+L345+L387+L429+L457+L471+L527+L569+L611+L653+L695+L737-V25-Z25</f>
        <v>28</v>
      </c>
    </row>
    <row r="26" customFormat="false" ht="15" hidden="false" customHeight="false" outlineLevel="0" collapsed="false">
      <c r="A26" s="1" t="s">
        <v>35</v>
      </c>
      <c r="B26" s="0" t="s">
        <v>36</v>
      </c>
      <c r="C26" s="0" t="n">
        <v>11</v>
      </c>
      <c r="D26" s="0" t="n">
        <v>25</v>
      </c>
      <c r="E26" s="0" t="n">
        <v>135</v>
      </c>
      <c r="F26" s="0" t="n">
        <v>1</v>
      </c>
      <c r="G26" s="0" t="n">
        <v>0</v>
      </c>
      <c r="H26" s="0" t="n">
        <v>1</v>
      </c>
      <c r="I26" s="0" t="n">
        <v>0</v>
      </c>
      <c r="J26" s="0" t="n">
        <v>1</v>
      </c>
      <c r="K26" s="0" t="n">
        <v>0</v>
      </c>
      <c r="L26" s="0" t="n">
        <f aca="false">SUM(COUNTIF(F26,F12),COUNTIF(G26,G12),COUNTIF(H26,H12),COUNTIF(I26,I12),COUNTIF(J26,J12),COUNTIF(K26,K12))</f>
        <v>3</v>
      </c>
      <c r="M26" s="0" t="n">
        <f aca="false">6-L26</f>
        <v>3</v>
      </c>
      <c r="N26" s="0" t="n">
        <f aca="false">COUNTIF(K26,K12)</f>
        <v>1</v>
      </c>
      <c r="O26" s="0" t="n">
        <f aca="false">COUNTIF(J26,J12)</f>
        <v>1</v>
      </c>
      <c r="P26" s="0" t="n">
        <f aca="false">L26-N26-O26</f>
        <v>1</v>
      </c>
      <c r="Q26" s="0" t="n">
        <v>3988</v>
      </c>
      <c r="S26" s="0" t="n">
        <v>9</v>
      </c>
      <c r="T26" s="0" t="n">
        <f aca="false">N24+N66+N108+N150+N192+N234+N276+N318+N360+N402+N444+N500+N542+N584+N626+N668+N710</f>
        <v>10</v>
      </c>
      <c r="U26" s="0" t="n">
        <f aca="false">N38+N80+N122+N164+N248+N290+N332+N374+N416+N486+N514+N556+N598+N640+N682+N724+N752</f>
        <v>9</v>
      </c>
      <c r="V26" s="0" t="n">
        <f aca="false">N52+N136+N178+N220+N262+N304+N346+N388+N430+N458+N472+N528+N570+N612+N654+N696+N738</f>
        <v>7</v>
      </c>
      <c r="X26" s="0" t="n">
        <f aca="false">O24+O66+O108+O150+O192+O234+O276+O318+O360+O402+O444+O500+O542+O584+O626+O668+O710</f>
        <v>11</v>
      </c>
      <c r="Y26" s="0" t="n">
        <f aca="false">O38+O80+O122+O164+O248+O290+O332+O374+O416+O486+O514+O556+O598+O640+O682+O724+O752</f>
        <v>15</v>
      </c>
      <c r="Z26" s="0" t="n">
        <f aca="false">O52+O136+O178+O220+O262+O304+O346+O388+O430+O458+O472+O528+O570+O612+O654+O696+O738</f>
        <v>12</v>
      </c>
      <c r="AB26" s="0" t="n">
        <f aca="false">L24+L66+L108+L150+L192+L234+L276+L318+L360+L402+L444+L500+L542+L584+L626+L668+L710-T26-X26</f>
        <v>62</v>
      </c>
      <c r="AC26" s="0" t="n">
        <f aca="false">L38+L80+L122+L164+L248+L290+L332+L374+L416+L486+L514+L556+L598+L640+L682+L724+L752-U26-Y26</f>
        <v>61</v>
      </c>
      <c r="AD26" s="0" t="n">
        <f aca="false">L52+L136+L178+L220+L262+L304+L346+L388+L430+L458+L472+L528+L570+L612+L654+L696+L738-V26-Z26</f>
        <v>60</v>
      </c>
    </row>
    <row r="27" customFormat="false" ht="15" hidden="false" customHeight="false" outlineLevel="0" collapsed="false">
      <c r="A27" s="1" t="s">
        <v>35</v>
      </c>
      <c r="B27" s="0" t="s">
        <v>36</v>
      </c>
      <c r="C27" s="0" t="n">
        <v>12</v>
      </c>
      <c r="D27" s="0" t="n">
        <v>5</v>
      </c>
      <c r="E27" s="0" t="n">
        <v>15</v>
      </c>
      <c r="F27" s="0" t="n">
        <v>1</v>
      </c>
      <c r="G27" s="0" t="n">
        <v>0</v>
      </c>
      <c r="H27" s="0" t="n">
        <v>0</v>
      </c>
      <c r="I27" s="0" t="n">
        <v>0</v>
      </c>
      <c r="J27" s="0" t="n">
        <v>1</v>
      </c>
      <c r="K27" s="0" t="n">
        <v>0</v>
      </c>
      <c r="L27" s="0" t="n">
        <f aca="false">SUM(COUNTIF(F27,F13),COUNTIF(G27,G13),COUNTIF(H27,H13),COUNTIF(I27,I13),COUNTIF(J27,J13),COUNTIF(K27,K13))</f>
        <v>5</v>
      </c>
      <c r="M27" s="0" t="n">
        <f aca="false">6-L27</f>
        <v>1</v>
      </c>
      <c r="N27" s="0" t="n">
        <f aca="false">COUNTIF(K27,K13)</f>
        <v>1</v>
      </c>
      <c r="O27" s="0" t="n">
        <f aca="false">COUNTIF(J27,J13)</f>
        <v>1</v>
      </c>
      <c r="P27" s="0" t="n">
        <f aca="false">L27-N27-O27</f>
        <v>3</v>
      </c>
      <c r="Q27" s="0" t="n">
        <v>3066</v>
      </c>
      <c r="S27" s="0" t="n">
        <v>10</v>
      </c>
      <c r="T27" s="0" t="n">
        <f aca="false">N25+N67+N109+N151+N193+N235+N277+N319+N361+N403+N445+N501+N543+N585+N627+N669+N711</f>
        <v>17</v>
      </c>
      <c r="U27" s="0" t="n">
        <f aca="false">N39+N81+N123+N165+N249+N291+N333+N375+N417+N487+N515+N557+N599+N641+N683+N725+N753</f>
        <v>11</v>
      </c>
      <c r="V27" s="0" t="n">
        <f aca="false">N53+N137+N179+N221+N263+N305+N347+N389+N431+N459+N473+N529+N571+N613+N655+N697+N739</f>
        <v>12</v>
      </c>
      <c r="X27" s="0" t="n">
        <f aca="false">O25+O67+O109+O151+O193+O235+O277+O319+O361+O403+O445+O501+O543+O585+O627+O669+O711</f>
        <v>0</v>
      </c>
      <c r="Y27" s="0" t="n">
        <f aca="false">O39+O81+O123+O165+O249+O291+O333+O375+O417+O487+O515+O557+O599+O641+O683+O725+O753</f>
        <v>0</v>
      </c>
      <c r="Z27" s="0" t="n">
        <f aca="false">O53+O137+O179+O221+O263+O305+O347+O389+O431+O459+O473+O529+O571+O613+O655+O697+O739</f>
        <v>0</v>
      </c>
      <c r="AB27" s="0" t="n">
        <f aca="false">L25+L67+L109+L151+L193+L235+L277+L319+L361+L403+L445+L501+L543+L585+L627+L669+L711-T27-X27</f>
        <v>56</v>
      </c>
      <c r="AC27" s="0" t="n">
        <f aca="false">L39+L81+L123+L165+L249+L291+L333+L375+L417+L487+L515+L557+L599+L641+L683+L725+L753-U27-Y27</f>
        <v>51</v>
      </c>
      <c r="AD27" s="0" t="n">
        <f aca="false">L53+L137+L179+L221+L263+L305+L347+L389+L431+L459+L473+L529+L571+L613+L655+L697+L739-V27-Z27</f>
        <v>41</v>
      </c>
    </row>
    <row r="28" customFormat="false" ht="15" hidden="false" customHeight="false" outlineLevel="0" collapsed="false">
      <c r="A28" s="1" t="s">
        <v>35</v>
      </c>
      <c r="B28" s="0" t="s">
        <v>36</v>
      </c>
      <c r="C28" s="0" t="n">
        <v>13</v>
      </c>
      <c r="D28" s="0" t="n">
        <v>34</v>
      </c>
      <c r="E28" s="7" t="n">
        <v>34</v>
      </c>
      <c r="F28" s="0" t="n">
        <v>0</v>
      </c>
      <c r="G28" s="0" t="n">
        <v>0</v>
      </c>
      <c r="H28" s="0" t="n">
        <v>1</v>
      </c>
      <c r="I28" s="0" t="n">
        <v>1</v>
      </c>
      <c r="J28" s="0" t="n">
        <v>0</v>
      </c>
      <c r="L28" s="0" t="n">
        <f aca="false">SUM(COUNTIF(F28,F14),COUNTIF(G28,G14),COUNTIF(H28,H14),COUNTIF(I28,I14),COUNTIF(J28,J14),COUNTIF(K28,K14))</f>
        <v>5</v>
      </c>
      <c r="M28" s="0" t="n">
        <f aca="false">5-L28</f>
        <v>0</v>
      </c>
      <c r="N28" s="0" t="n">
        <f aca="false">COUNTIF(J28,J14)</f>
        <v>1</v>
      </c>
      <c r="O28" s="0" t="n">
        <f aca="false">COUNTIF(I28,I14)</f>
        <v>1</v>
      </c>
      <c r="P28" s="0" t="n">
        <f aca="false">L28-N28-O28</f>
        <v>3</v>
      </c>
      <c r="Q28" s="0" t="n">
        <v>2163</v>
      </c>
      <c r="S28" s="0" t="n">
        <v>11</v>
      </c>
      <c r="T28" s="0" t="n">
        <f aca="false">N26+N68+N110+N152+N194+N236+N278+N320+N362+N404+N446+N502+N544+N586+N628+N670+N712</f>
        <v>14</v>
      </c>
      <c r="U28" s="0" t="n">
        <f aca="false">N40+N82+N124+N166+N250+N292+N334+N376+N418+N488+N516+N558+N600+N642+N684+N726+N754</f>
        <v>11</v>
      </c>
      <c r="V28" s="0" t="n">
        <f aca="false">N54+N138+N180+N222+N264+N306+N348+N390+N432+N460+N474+N530+N572+N614+N656+N698+N740</f>
        <v>15</v>
      </c>
      <c r="X28" s="0" t="n">
        <f aca="false">O26+O68+O110+O152+O194+O236+O278+O320+O362+O404+O446+O502+O544+O586+O628+O670+O712</f>
        <v>12</v>
      </c>
      <c r="Y28" s="0" t="n">
        <f aca="false">O40+O82+O124+O166+O250+O292+O334+O376+O418+O488+O516+O558+O600+O642+O684+O726+O754</f>
        <v>9</v>
      </c>
      <c r="Z28" s="0" t="n">
        <f aca="false">O54+O138+O180+O222+O264+O306+O348+O390+O432+O460+O474+O530+O572+O614+O656+O698+O740</f>
        <v>7</v>
      </c>
      <c r="AB28" s="0" t="n">
        <f aca="false">L26+L68+L110+L152+L194+L236+L278+L320+L362+L404+L446+L502+L544+L586+L628+L670+L712-T28-X28</f>
        <v>51</v>
      </c>
      <c r="AC28" s="0" t="n">
        <f aca="false">L40+L82+L124+L166+L250+L292+L334+L376+L418+L488+L516+L558+L600+L642+L684+L726+L754-U28-Y28</f>
        <v>50</v>
      </c>
      <c r="AD28" s="0" t="n">
        <f aca="false">L54+L138+L180+L222+L264+L306+L348+L390+L432+L460+L474+L530+L572+L614+L656+L698+L740-V28-Z28</f>
        <v>46</v>
      </c>
    </row>
    <row r="29" customFormat="false" ht="15" hidden="false" customHeight="false" outlineLevel="0" collapsed="false">
      <c r="A29" s="1" t="s">
        <v>35</v>
      </c>
      <c r="B29" s="0" t="s">
        <v>36</v>
      </c>
      <c r="C29" s="0" t="n">
        <v>14</v>
      </c>
      <c r="D29" s="0" t="n">
        <v>35</v>
      </c>
      <c r="E29" s="6" t="n">
        <v>5</v>
      </c>
      <c r="F29" s="0" t="n">
        <v>0</v>
      </c>
      <c r="G29" s="0" t="n">
        <v>0</v>
      </c>
      <c r="H29" s="0" t="n">
        <v>0</v>
      </c>
      <c r="I29" s="0" t="n">
        <v>0</v>
      </c>
      <c r="J29" s="0" t="n">
        <v>1</v>
      </c>
      <c r="K29" s="0" t="n">
        <v>0</v>
      </c>
      <c r="L29" s="0" t="n">
        <f aca="false">SUM(COUNTIF(F29,F15),COUNTIF(G29,G15),COUNTIF(H29,H15),COUNTIF(I29,I15),COUNTIF(J29,J15),COUNTIF(K29,K15))</f>
        <v>5</v>
      </c>
      <c r="M29" s="0" t="n">
        <f aca="false">6-L29</f>
        <v>1</v>
      </c>
      <c r="N29" s="0" t="n">
        <f aca="false">COUNTIF(K29,K15)</f>
        <v>1</v>
      </c>
      <c r="O29" s="0" t="n">
        <f aca="false">COUNTIF(J29,J15)</f>
        <v>1</v>
      </c>
      <c r="P29" s="0" t="n">
        <f aca="false">L29-N29-O29</f>
        <v>3</v>
      </c>
      <c r="Q29" s="0" t="n">
        <v>3937</v>
      </c>
      <c r="R29" s="8" t="n">
        <f aca="false">SUM(L16:L29)</f>
        <v>60</v>
      </c>
      <c r="S29" s="0" t="n">
        <v>12</v>
      </c>
      <c r="T29" s="0" t="n">
        <f aca="false">N27+N69+N111+N153+N195+N237+N279+N321+N363+N405+N447+N503+N545+N587+N629+N671+N713</f>
        <v>17</v>
      </c>
      <c r="U29" s="0" t="n">
        <f aca="false">N41+N83+N125+N167+N251+N293+N335+N377+N419+N489+N517+N559+N601+N643+N685+N727+N755</f>
        <v>10</v>
      </c>
      <c r="V29" s="0" t="n">
        <f aca="false">N55+N139+N181+N223+N265+N307+N349+N391+N433+N461+N475+N531+N573+N615+N657+N699+N741</f>
        <v>11</v>
      </c>
      <c r="X29" s="0" t="n">
        <f aca="false">O27+O69+O111+O153+O195+O237+O279+O321+O363+O405+O447+O503+O545+O587+O629+O671+O713</f>
        <v>10</v>
      </c>
      <c r="Y29" s="0" t="n">
        <f aca="false">O41+O83+O125+O167+O251+O293+O335+O377+O419+O489+O517+O559+O601+O643+O685+O727+O755</f>
        <v>9</v>
      </c>
      <c r="Z29" s="0" t="n">
        <f aca="false">O55+O139+O181+O223+O265+O307+O349+O391+O433+O461+O475+O531+O573+O615+O657+O699+O741</f>
        <v>7</v>
      </c>
      <c r="AB29" s="0" t="n">
        <f aca="false">L27+L69+L111+L153+L195+L237+L279+L321+L363+L405+L447+L503+L545+L587+L629+L671+L713-T29-X29</f>
        <v>52</v>
      </c>
      <c r="AC29" s="0" t="n">
        <f aca="false">L41+L83+L125+L167+L251+L293+L335+L377+L419+L489+L517+L559+L601+L643+L685+L727+L755-U29-Y29</f>
        <v>65</v>
      </c>
      <c r="AD29" s="0" t="n">
        <f aca="false">L55+L139+L181+L223+L265+L307+L349+L391+L433+L461+L475+L531+L573+L615+L657+L699+L741-V29-Z29</f>
        <v>53</v>
      </c>
    </row>
    <row r="30" customFormat="false" ht="15" hidden="false" customHeight="false" outlineLevel="0" collapsed="false">
      <c r="A30" s="1" t="s">
        <v>37</v>
      </c>
      <c r="B30" s="0" t="s">
        <v>38</v>
      </c>
      <c r="C30" s="0" t="n">
        <v>1</v>
      </c>
      <c r="D30" s="0" t="n">
        <v>15</v>
      </c>
      <c r="E30" s="0" t="n">
        <v>6</v>
      </c>
      <c r="F30" s="0" t="n">
        <v>0</v>
      </c>
      <c r="G30" s="0" t="n">
        <v>0</v>
      </c>
      <c r="H30" s="0" t="n">
        <v>0</v>
      </c>
      <c r="I30" s="0" t="n">
        <v>0</v>
      </c>
      <c r="J30" s="0" t="n">
        <v>0</v>
      </c>
      <c r="K30" s="0" t="n">
        <v>1</v>
      </c>
      <c r="L30" s="0" t="n">
        <f aca="false">SUM(COUNTIF(F30,F2),COUNTIF(G30,G2),COUNTIF(H30,H2),COUNTIF(I30,I2),COUNTIF(J30,J2),COUNTIF(K30,K2))</f>
        <v>3</v>
      </c>
      <c r="M30" s="0" t="n">
        <f aca="false">6-L30</f>
        <v>3</v>
      </c>
      <c r="N30" s="0" t="n">
        <f aca="false">COUNTIF(K30,K2)</f>
        <v>0</v>
      </c>
      <c r="O30" s="0" t="n">
        <f aca="false">COUNTIF(J30,J2)</f>
        <v>0</v>
      </c>
      <c r="P30" s="0" t="n">
        <f aca="false">L30-N30-O30</f>
        <v>3</v>
      </c>
      <c r="Q30" s="0" t="n">
        <v>2777</v>
      </c>
      <c r="S30" s="0" t="n">
        <v>13</v>
      </c>
      <c r="T30" s="0" t="n">
        <f aca="false">N28+N70+N112+N154+N196+N238+N280+N322+N364+N406+N448+N504+N546+N588+N630+N672+N714</f>
        <v>14</v>
      </c>
      <c r="U30" s="0" t="n">
        <f aca="false">N42+N84+N126+N168+N252+N294+N336+N378+N420+N490+N518+N560+N602+N644+N686+N728+N756</f>
        <v>14</v>
      </c>
      <c r="V30" s="0" t="n">
        <f aca="false">N56+N140+N182+N224+N266+N308+N350+N392+N434+N462+N476+N532+N574+N616+N658+N700+N742</f>
        <v>14</v>
      </c>
      <c r="X30" s="0" t="n">
        <f aca="false">O28+O70+O112+O154+O196+O238+O280+O322+O364+O406+O448+O504+O546+O588+O630+O672+O714</f>
        <v>4</v>
      </c>
      <c r="Y30" s="0" t="n">
        <f aca="false">O42+O84+O126+O168+O252+O294+O336+O378+O420+O490+O518+O560+O602+O644+O686+O728+O756</f>
        <v>5</v>
      </c>
      <c r="Z30" s="0" t="n">
        <f aca="false">O56+O140+O182+O224+O266+O308+O350+O392+O434+O462+O476+O532+O574+O616+O658+O700+O742</f>
        <v>6</v>
      </c>
      <c r="AB30" s="0" t="n">
        <f aca="false">L28+L70+L112+L154+L196+L238+L280+L322+L364+L406+L448+L504+L546+L588+L630+L672+L714-T30-X30</f>
        <v>44</v>
      </c>
      <c r="AC30" s="0" t="n">
        <f aca="false">L42+L84+L126+L168+L252+L294+L336+L378+L420+L490+L518+L560+L602+L644+L686+L728+L756-U30-Y30</f>
        <v>33</v>
      </c>
      <c r="AD30" s="0" t="n">
        <f aca="false">L56+L140+L182+L224+L266+L308+L350+L392+L434+L462+L476+L532+L574+L616+L658+L700+L742-V30-Z30</f>
        <v>33</v>
      </c>
    </row>
    <row r="31" customFormat="false" ht="15" hidden="false" customHeight="false" outlineLevel="0" collapsed="false">
      <c r="A31" s="1" t="s">
        <v>37</v>
      </c>
      <c r="B31" s="0" t="s">
        <v>38</v>
      </c>
      <c r="C31" s="0" t="n">
        <v>2</v>
      </c>
      <c r="D31" s="0" t="n">
        <v>45</v>
      </c>
      <c r="E31" s="0" t="n">
        <v>6</v>
      </c>
      <c r="F31" s="0" t="n">
        <v>0</v>
      </c>
      <c r="G31" s="0" t="n">
        <v>0</v>
      </c>
      <c r="H31" s="0" t="n">
        <v>0</v>
      </c>
      <c r="I31" s="0" t="n">
        <v>0</v>
      </c>
      <c r="J31" s="0" t="n">
        <v>0</v>
      </c>
      <c r="K31" s="0" t="n">
        <v>1</v>
      </c>
      <c r="L31" s="0" t="n">
        <f aca="false">SUM(COUNTIF(F31,F3),COUNTIF(G31,G3),COUNTIF(H31,H3),COUNTIF(I31,I3),COUNTIF(J31,J3),COUNTIF(K31,K3))</f>
        <v>3</v>
      </c>
      <c r="M31" s="0" t="n">
        <f aca="false">6-L31</f>
        <v>3</v>
      </c>
      <c r="N31" s="0" t="n">
        <f aca="false">COUNTIF(K31,K3)</f>
        <v>0</v>
      </c>
      <c r="O31" s="0" t="n">
        <f aca="false">COUNTIF(J31,J3)</f>
        <v>0</v>
      </c>
      <c r="P31" s="0" t="n">
        <f aca="false">L31-N31-O31</f>
        <v>3</v>
      </c>
      <c r="Q31" s="0" t="n">
        <v>2338</v>
      </c>
      <c r="S31" s="0" t="n">
        <v>14</v>
      </c>
      <c r="T31" s="0" t="n">
        <f aca="false">N29+N71+N113+N155+N197+N239+N281+N323+N365+N407+N449+N505+N547+N589+N631+N673+N715</f>
        <v>11</v>
      </c>
      <c r="U31" s="0" t="n">
        <f aca="false">N43+N85+N127+N169+N253+N295+N337+N379+N421+N491+N519+N561+N603+N645+N687+N729+N757</f>
        <v>9</v>
      </c>
      <c r="V31" s="0" t="n">
        <f aca="false">N57+N141+N183+N225+N267+N309+N351+N393+N435+N463+N477+N533+N575+N617+N659+N701+N743</f>
        <v>8</v>
      </c>
      <c r="X31" s="0" t="n">
        <f aca="false">O29+O71+O113+O155+O197+O239+O281+O323+O365+O407+O449+O505+O547+O589+O631+O673+O715</f>
        <v>5</v>
      </c>
      <c r="Y31" s="0" t="n">
        <f aca="false">O43+O85+O127+O169+O253+O295+O337+O379+O421+O491+O519+O561+O603+O645+O687+O729+O757</f>
        <v>6</v>
      </c>
      <c r="Z31" s="0" t="n">
        <f aca="false">O57+O141+O183+O225+O267+O309+O351+O393+O435+O463+O477+O533+O575+O617+O659+O701+O743</f>
        <v>6</v>
      </c>
      <c r="AB31" s="0" t="n">
        <f aca="false">L29+L71+L113+L155+L197+L239+L281+L323+L365+L407+L449+L505+L547+L589+L631+L673+L715-T31-X31</f>
        <v>51</v>
      </c>
      <c r="AC31" s="0" t="n">
        <f aca="false">L43+L85+L127+L169+L253+L295+L337+L379+L421+L491+L519+L561+L603+L645+L687+L729+L757-U31-Y31</f>
        <v>48</v>
      </c>
      <c r="AD31" s="0" t="n">
        <f aca="false">L57+L141+L183+L225+L267+L309+L351+L393+L435+L463+L477+L533+L575+L617+L659+L701+L743-V31-Z31</f>
        <v>47</v>
      </c>
    </row>
    <row r="32" customFormat="false" ht="15" hidden="false" customHeight="false" outlineLevel="0" collapsed="false">
      <c r="A32" s="1" t="s">
        <v>37</v>
      </c>
      <c r="B32" s="0" t="s">
        <v>38</v>
      </c>
      <c r="C32" s="0" t="n">
        <v>3</v>
      </c>
      <c r="D32" s="0" t="n">
        <v>6</v>
      </c>
      <c r="E32" s="0" t="n">
        <v>13</v>
      </c>
      <c r="F32" s="0" t="n">
        <v>1</v>
      </c>
      <c r="G32" s="0" t="n">
        <v>0</v>
      </c>
      <c r="H32" s="0" t="n">
        <v>1</v>
      </c>
      <c r="I32" s="0" t="n">
        <v>0</v>
      </c>
      <c r="J32" s="0" t="n">
        <v>0</v>
      </c>
      <c r="K32" s="0" t="n">
        <v>0</v>
      </c>
      <c r="L32" s="0" t="n">
        <f aca="false">SUM(COUNTIF(F32,F4),COUNTIF(G32,G4),COUNTIF(H32,H4),COUNTIF(I32,I4),COUNTIF(J32,J4),COUNTIF(K32,K4))</f>
        <v>3</v>
      </c>
      <c r="M32" s="0" t="n">
        <f aca="false">6-L32</f>
        <v>3</v>
      </c>
      <c r="N32" s="0" t="n">
        <f aca="false">COUNTIF(K32,K4)</f>
        <v>0</v>
      </c>
      <c r="O32" s="0" t="n">
        <f aca="false">COUNTIF(J32,J4)</f>
        <v>1</v>
      </c>
      <c r="P32" s="0" t="n">
        <f aca="false">L32-N32-O32</f>
        <v>2</v>
      </c>
      <c r="Q32" s="0" t="n">
        <v>5634</v>
      </c>
      <c r="T32" s="0" t="n">
        <f aca="false">SUM(T18:T31)</f>
        <v>189</v>
      </c>
      <c r="U32" s="0" t="n">
        <f aca="false">SUM(U18:U31)</f>
        <v>149</v>
      </c>
      <c r="V32" s="0" t="n">
        <f aca="false">SUM(V18:V31)</f>
        <v>164</v>
      </c>
      <c r="X32" s="0" t="n">
        <f aca="false">SUM(X18:X31)</f>
        <v>92</v>
      </c>
      <c r="Y32" s="0" t="n">
        <f aca="false">SUM(Y18:Y31)</f>
        <v>93</v>
      </c>
      <c r="Z32" s="0" t="n">
        <f aca="false">SUM(Z18:Z31)</f>
        <v>82</v>
      </c>
      <c r="AB32" s="0" t="n">
        <f aca="false">SUM(AB18:AB31)</f>
        <v>712</v>
      </c>
      <c r="AC32" s="0" t="n">
        <f aca="false">SUM(AC18:AC31)</f>
        <v>661</v>
      </c>
      <c r="AD32" s="0" t="n">
        <f aca="false">SUM(AD18:AD31)</f>
        <v>625</v>
      </c>
    </row>
    <row r="33" customFormat="false" ht="15" hidden="false" customHeight="false" outlineLevel="0" collapsed="false">
      <c r="A33" s="1" t="s">
        <v>37</v>
      </c>
      <c r="B33" s="0" t="s">
        <v>38</v>
      </c>
      <c r="C33" s="0" t="n">
        <v>4</v>
      </c>
      <c r="D33" s="0" t="n">
        <v>4</v>
      </c>
      <c r="E33" s="7" t="n">
        <v>4</v>
      </c>
      <c r="F33" s="0" t="n">
        <v>0</v>
      </c>
      <c r="G33" s="0" t="n">
        <v>0</v>
      </c>
      <c r="H33" s="0" t="n">
        <v>0</v>
      </c>
      <c r="I33" s="0" t="n">
        <v>1</v>
      </c>
      <c r="J33" s="0" t="n">
        <v>0</v>
      </c>
      <c r="L33" s="0" t="n">
        <f aca="false">SUM(COUNTIF(F33,F5),COUNTIF(G33,G5),COUNTIF(H33,H5),COUNTIF(I33,I5),COUNTIF(J33,J5),COUNTIF(K33,K5))</f>
        <v>5</v>
      </c>
      <c r="M33" s="0" t="n">
        <f aca="false">5-L33</f>
        <v>0</v>
      </c>
      <c r="N33" s="0" t="n">
        <f aca="false">COUNTIF(J33,J5)</f>
        <v>1</v>
      </c>
      <c r="O33" s="0" t="n">
        <f aca="false">COUNTIF(I33,I5)</f>
        <v>1</v>
      </c>
      <c r="P33" s="0" t="n">
        <f aca="false">L33-N33-O33</f>
        <v>3</v>
      </c>
      <c r="Q33" s="0" t="n">
        <v>5056</v>
      </c>
      <c r="AD33" s="0" t="n">
        <f aca="false">T32+U32+V32+X32+Y32+Z32+AB32+AC32+AD32</f>
        <v>2767</v>
      </c>
    </row>
    <row r="34" customFormat="false" ht="15" hidden="false" customHeight="false" outlineLevel="0" collapsed="false">
      <c r="A34" s="1" t="s">
        <v>37</v>
      </c>
      <c r="B34" s="0" t="s">
        <v>38</v>
      </c>
      <c r="C34" s="0" t="n">
        <v>5</v>
      </c>
      <c r="D34" s="0" t="n">
        <v>5</v>
      </c>
      <c r="E34" s="0" t="n">
        <v>2</v>
      </c>
      <c r="F34" s="0" t="n">
        <v>0</v>
      </c>
      <c r="G34" s="0" t="n">
        <v>1</v>
      </c>
      <c r="H34" s="0" t="n">
        <v>0</v>
      </c>
      <c r="I34" s="0" t="n">
        <v>0</v>
      </c>
      <c r="J34" s="0" t="n">
        <v>0</v>
      </c>
      <c r="L34" s="0" t="n">
        <f aca="false">SUM(COUNTIF(F34,F6),COUNTIF(G34,G6),COUNTIF(H34,H6),COUNTIF(I34,I6),COUNTIF(J34,J6),COUNTIF(K34,K6))</f>
        <v>3</v>
      </c>
      <c r="M34" s="0" t="n">
        <f aca="false">5-L34</f>
        <v>2</v>
      </c>
      <c r="N34" s="0" t="n">
        <f aca="false">COUNTIF(J34,J6)</f>
        <v>0</v>
      </c>
      <c r="P34" s="0" t="n">
        <f aca="false">L34-N34-O34</f>
        <v>3</v>
      </c>
      <c r="Q34" s="0" t="n">
        <v>2252</v>
      </c>
      <c r="T34" s="0" t="n">
        <v>184</v>
      </c>
      <c r="U34" s="0" t="n">
        <v>32</v>
      </c>
      <c r="V34" s="0" t="n">
        <f aca="false">T34+U34</f>
        <v>216</v>
      </c>
    </row>
    <row r="35" customFormat="false" ht="15" hidden="false" customHeight="false" outlineLevel="0" collapsed="false">
      <c r="A35" s="1" t="s">
        <v>37</v>
      </c>
      <c r="B35" s="0" t="s">
        <v>38</v>
      </c>
      <c r="C35" s="0" t="n">
        <v>6</v>
      </c>
      <c r="D35" s="0" t="n">
        <v>15</v>
      </c>
      <c r="E35" s="6" t="n">
        <v>5</v>
      </c>
      <c r="F35" s="0" t="n">
        <v>0</v>
      </c>
      <c r="G35" s="0" t="n">
        <v>0</v>
      </c>
      <c r="H35" s="0" t="n">
        <v>0</v>
      </c>
      <c r="I35" s="0" t="n">
        <v>0</v>
      </c>
      <c r="J35" s="0" t="n">
        <v>1</v>
      </c>
      <c r="K35" s="0" t="n">
        <v>0</v>
      </c>
      <c r="L35" s="0" t="n">
        <f aca="false">SUM(COUNTIF(F35,F7),COUNTIF(G35,G7),COUNTIF(H35,H7),COUNTIF(I35,I7),COUNTIF(J35,J7),COUNTIF(K35,K7))</f>
        <v>5</v>
      </c>
      <c r="M35" s="0" t="n">
        <f aca="false">6-L35</f>
        <v>1</v>
      </c>
      <c r="N35" s="0" t="n">
        <f aca="false">COUNTIF(K35,K7)</f>
        <v>1</v>
      </c>
      <c r="O35" s="0" t="n">
        <f aca="false">COUNTIF(J35,J7)</f>
        <v>1</v>
      </c>
      <c r="P35" s="0" t="n">
        <f aca="false">L35-N35-O35</f>
        <v>3</v>
      </c>
      <c r="Q35" s="0" t="n">
        <v>3510</v>
      </c>
      <c r="T35" s="0" t="n">
        <v>192</v>
      </c>
      <c r="U35" s="0" t="n">
        <v>31</v>
      </c>
      <c r="V35" s="0" t="n">
        <f aca="false">T35+U35</f>
        <v>223</v>
      </c>
    </row>
    <row r="36" customFormat="false" ht="15" hidden="false" customHeight="false" outlineLevel="0" collapsed="false">
      <c r="A36" s="1" t="s">
        <v>37</v>
      </c>
      <c r="B36" s="0" t="s">
        <v>38</v>
      </c>
      <c r="C36" s="0" t="n">
        <v>7</v>
      </c>
      <c r="D36" s="0" t="n">
        <v>345</v>
      </c>
      <c r="E36" s="0" t="n">
        <v>6</v>
      </c>
      <c r="F36" s="0" t="n">
        <v>0</v>
      </c>
      <c r="G36" s="0" t="n">
        <v>0</v>
      </c>
      <c r="H36" s="0" t="n">
        <v>0</v>
      </c>
      <c r="I36" s="0" t="n">
        <v>0</v>
      </c>
      <c r="J36" s="0" t="n">
        <v>0</v>
      </c>
      <c r="K36" s="0" t="n">
        <v>1</v>
      </c>
      <c r="L36" s="0" t="n">
        <f aca="false">SUM(COUNTIF(F36,F8),COUNTIF(G36,G8),COUNTIF(H36,H8),COUNTIF(I36,I8),COUNTIF(J36,J8),COUNTIF(K36,K8))</f>
        <v>2</v>
      </c>
      <c r="M36" s="0" t="n">
        <f aca="false">6-L36</f>
        <v>4</v>
      </c>
      <c r="N36" s="0" t="n">
        <f aca="false">COUNTIF(K36,K8)</f>
        <v>0</v>
      </c>
      <c r="O36" s="0" t="n">
        <f aca="false">COUNTIF(J36,J8)</f>
        <v>0</v>
      </c>
      <c r="P36" s="0" t="n">
        <f aca="false">L36-N36-O36</f>
        <v>2</v>
      </c>
      <c r="Q36" s="0" t="n">
        <v>3775</v>
      </c>
      <c r="T36" s="0" t="n">
        <v>229</v>
      </c>
      <c r="U36" s="0" t="n">
        <v>35</v>
      </c>
      <c r="V36" s="0" t="n">
        <f aca="false">T36+U36</f>
        <v>264</v>
      </c>
    </row>
    <row r="37" customFormat="false" ht="15" hidden="false" customHeight="false" outlineLevel="0" collapsed="false">
      <c r="A37" s="1" t="s">
        <v>37</v>
      </c>
      <c r="B37" s="0" t="s">
        <v>38</v>
      </c>
      <c r="C37" s="0" t="n">
        <v>8</v>
      </c>
      <c r="D37" s="0" t="n">
        <v>24</v>
      </c>
      <c r="E37" s="7" t="n">
        <v>24</v>
      </c>
      <c r="F37" s="0" t="n">
        <v>0</v>
      </c>
      <c r="G37" s="0" t="n">
        <v>1</v>
      </c>
      <c r="H37" s="0" t="n">
        <v>0</v>
      </c>
      <c r="I37" s="0" t="n">
        <v>1</v>
      </c>
      <c r="J37" s="0" t="n">
        <v>0</v>
      </c>
      <c r="L37" s="0" t="n">
        <f aca="false">SUM(COUNTIF(F37,F9),COUNTIF(G37,G9),COUNTIF(H37,H9),COUNTIF(I37,I9),COUNTIF(J37,J9),COUNTIF(K37,K9))</f>
        <v>5</v>
      </c>
      <c r="M37" s="0" t="n">
        <f aca="false">5-L37</f>
        <v>0</v>
      </c>
      <c r="N37" s="0" t="n">
        <f aca="false">COUNTIF(J37,J9)</f>
        <v>1</v>
      </c>
      <c r="P37" s="0" t="n">
        <f aca="false">L37-N37-O37</f>
        <v>4</v>
      </c>
      <c r="Q37" s="0" t="n">
        <v>4642</v>
      </c>
      <c r="T37" s="0" t="n">
        <v>179</v>
      </c>
      <c r="U37" s="0" t="n">
        <v>32</v>
      </c>
      <c r="V37" s="0" t="n">
        <f aca="false">T37+U37</f>
        <v>211</v>
      </c>
    </row>
    <row r="38" customFormat="false" ht="15" hidden="false" customHeight="false" outlineLevel="0" collapsed="false">
      <c r="A38" s="1" t="s">
        <v>37</v>
      </c>
      <c r="B38" s="0" t="s">
        <v>38</v>
      </c>
      <c r="C38" s="0" t="n">
        <v>9</v>
      </c>
      <c r="D38" s="0" t="n">
        <v>6</v>
      </c>
      <c r="E38" s="7" t="n">
        <v>6</v>
      </c>
      <c r="F38" s="0" t="n">
        <v>0</v>
      </c>
      <c r="G38" s="0" t="n">
        <v>0</v>
      </c>
      <c r="H38" s="0" t="n">
        <v>0</v>
      </c>
      <c r="I38" s="0" t="n">
        <v>0</v>
      </c>
      <c r="J38" s="0" t="n">
        <v>0</v>
      </c>
      <c r="K38" s="0" t="n">
        <v>1</v>
      </c>
      <c r="L38" s="0" t="n">
        <f aca="false">SUM(COUNTIF(F38,F10),COUNTIF(G38,G10),COUNTIF(H38,H10),COUNTIF(I38,I10),COUNTIF(J38,J10),COUNTIF(K38,K10))</f>
        <v>6</v>
      </c>
      <c r="M38" s="0" t="n">
        <f aca="false">6-L38</f>
        <v>0</v>
      </c>
      <c r="N38" s="0" t="n">
        <f aca="false">COUNTIF(K38,K10)</f>
        <v>1</v>
      </c>
      <c r="O38" s="0" t="n">
        <f aca="false">COUNTIF(J38,J10)</f>
        <v>1</v>
      </c>
      <c r="P38" s="0" t="n">
        <f aca="false">L38-N38-O38</f>
        <v>4</v>
      </c>
      <c r="Q38" s="0" t="n">
        <v>1568</v>
      </c>
      <c r="T38" s="0" t="n">
        <v>194</v>
      </c>
      <c r="U38" s="0" t="n">
        <v>42</v>
      </c>
      <c r="V38" s="0" t="n">
        <f aca="false">T38+U38</f>
        <v>236</v>
      </c>
    </row>
    <row r="39" customFormat="false" ht="15" hidden="false" customHeight="false" outlineLevel="0" collapsed="false">
      <c r="A39" s="1" t="s">
        <v>37</v>
      </c>
      <c r="B39" s="0" t="s">
        <v>38</v>
      </c>
      <c r="C39" s="0" t="n">
        <v>10</v>
      </c>
      <c r="D39" s="0" t="n">
        <v>4</v>
      </c>
      <c r="E39" s="0" t="n">
        <v>5</v>
      </c>
      <c r="F39" s="0" t="n">
        <v>0</v>
      </c>
      <c r="G39" s="0" t="n">
        <v>0</v>
      </c>
      <c r="H39" s="0" t="n">
        <v>0</v>
      </c>
      <c r="I39" s="0" t="n">
        <v>0</v>
      </c>
      <c r="J39" s="0" t="n">
        <v>1</v>
      </c>
      <c r="L39" s="0" t="n">
        <f aca="false">SUM(COUNTIF(F39,F11),COUNTIF(G39,G11),COUNTIF(H39,H11),COUNTIF(I39,I11),COUNTIF(J39,J11),COUNTIF(K39,K11))</f>
        <v>3</v>
      </c>
      <c r="M39" s="0" t="n">
        <f aca="false">5-L39</f>
        <v>2</v>
      </c>
      <c r="N39" s="0" t="n">
        <f aca="false">COUNTIF(J39,J11)</f>
        <v>0</v>
      </c>
      <c r="P39" s="0" t="n">
        <f aca="false">L39-N39-O39</f>
        <v>3</v>
      </c>
      <c r="Q39" s="0" t="n">
        <v>1825</v>
      </c>
      <c r="T39" s="0" t="n">
        <v>222</v>
      </c>
      <c r="U39" s="0" t="n">
        <v>35</v>
      </c>
      <c r="V39" s="0" t="n">
        <f aca="false">T39+U39</f>
        <v>257</v>
      </c>
    </row>
    <row r="40" customFormat="false" ht="15" hidden="false" customHeight="false" outlineLevel="0" collapsed="false">
      <c r="A40" s="1" t="s">
        <v>37</v>
      </c>
      <c r="B40" s="0" t="s">
        <v>38</v>
      </c>
      <c r="C40" s="0" t="n">
        <v>11</v>
      </c>
      <c r="D40" s="0" t="n">
        <v>25</v>
      </c>
      <c r="E40" s="0" t="n">
        <v>6</v>
      </c>
      <c r="F40" s="0" t="n">
        <v>0</v>
      </c>
      <c r="G40" s="0" t="n">
        <v>0</v>
      </c>
      <c r="H40" s="0" t="n">
        <v>0</v>
      </c>
      <c r="I40" s="0" t="n">
        <v>0</v>
      </c>
      <c r="J40" s="0" t="n">
        <v>0</v>
      </c>
      <c r="K40" s="0" t="n">
        <v>1</v>
      </c>
      <c r="L40" s="0" t="n">
        <f aca="false">SUM(COUNTIF(F40,F12),COUNTIF(G40,G12),COUNTIF(H40,H12),COUNTIF(I40,I12),COUNTIF(J40,J12),COUNTIF(K40,K12))</f>
        <v>3</v>
      </c>
      <c r="M40" s="0" t="n">
        <f aca="false">6-L40</f>
        <v>3</v>
      </c>
      <c r="N40" s="0" t="n">
        <f aca="false">COUNTIF(K40,K12)</f>
        <v>0</v>
      </c>
      <c r="O40" s="0" t="n">
        <f aca="false">COUNTIF(J40,J12)</f>
        <v>0</v>
      </c>
      <c r="P40" s="0" t="n">
        <f aca="false">L40-N40-O40</f>
        <v>3</v>
      </c>
      <c r="Q40" s="0" t="n">
        <v>5513</v>
      </c>
      <c r="T40" s="0" t="n">
        <v>169</v>
      </c>
      <c r="U40" s="0" t="n">
        <v>29</v>
      </c>
      <c r="V40" s="0" t="n">
        <f aca="false">T40+U40</f>
        <v>198</v>
      </c>
    </row>
    <row r="41" customFormat="false" ht="15" hidden="false" customHeight="false" outlineLevel="0" collapsed="false">
      <c r="A41" s="1" t="s">
        <v>37</v>
      </c>
      <c r="B41" s="0" t="s">
        <v>38</v>
      </c>
      <c r="C41" s="0" t="n">
        <v>12</v>
      </c>
      <c r="D41" s="0" t="n">
        <v>5</v>
      </c>
      <c r="E41" s="0" t="n">
        <v>6</v>
      </c>
      <c r="F41" s="0" t="n">
        <v>0</v>
      </c>
      <c r="G41" s="0" t="n">
        <v>0</v>
      </c>
      <c r="H41" s="0" t="n">
        <v>0</v>
      </c>
      <c r="I41" s="0" t="n">
        <v>0</v>
      </c>
      <c r="J41" s="0" t="n">
        <v>0</v>
      </c>
      <c r="K41" s="0" t="n">
        <v>1</v>
      </c>
      <c r="L41" s="0" t="n">
        <f aca="false">SUM(COUNTIF(F41,F13),COUNTIF(G41,G13),COUNTIF(H41,H13),COUNTIF(I41,I13),COUNTIF(J41,J13),COUNTIF(K41,K13))</f>
        <v>4</v>
      </c>
      <c r="M41" s="0" t="n">
        <f aca="false">6-L41</f>
        <v>2</v>
      </c>
      <c r="N41" s="0" t="n">
        <f aca="false">COUNTIF(K41,K13)</f>
        <v>0</v>
      </c>
      <c r="O41" s="0" t="n">
        <f aca="false">COUNTIF(J41,J13)</f>
        <v>0</v>
      </c>
      <c r="P41" s="0" t="n">
        <f aca="false">L41-N41-O41</f>
        <v>4</v>
      </c>
      <c r="Q41" s="0" t="n">
        <v>1536</v>
      </c>
      <c r="T41" s="0" t="n">
        <v>156</v>
      </c>
      <c r="U41" s="0" t="n">
        <v>25</v>
      </c>
      <c r="V41" s="0" t="n">
        <f aca="false">T41+U41</f>
        <v>181</v>
      </c>
    </row>
    <row r="42" customFormat="false" ht="15" hidden="false" customHeight="false" outlineLevel="0" collapsed="false">
      <c r="A42" s="1" t="s">
        <v>37</v>
      </c>
      <c r="B42" s="0" t="s">
        <v>38</v>
      </c>
      <c r="C42" s="0" t="n">
        <v>13</v>
      </c>
      <c r="D42" s="0" t="n">
        <v>34</v>
      </c>
      <c r="E42" s="0" t="n">
        <v>5</v>
      </c>
      <c r="F42" s="0" t="n">
        <v>0</v>
      </c>
      <c r="G42" s="0" t="n">
        <v>0</v>
      </c>
      <c r="H42" s="0" t="n">
        <v>0</v>
      </c>
      <c r="I42" s="0" t="n">
        <v>0</v>
      </c>
      <c r="J42" s="0" t="n">
        <v>1</v>
      </c>
      <c r="L42" s="0" t="n">
        <f aca="false">SUM(COUNTIF(F42,F14),COUNTIF(G42,G14),COUNTIF(H42,H14),COUNTIF(I42,I14),COUNTIF(J42,J14),COUNTIF(K42,K14))</f>
        <v>2</v>
      </c>
      <c r="M42" s="0" t="n">
        <f aca="false">5-L42</f>
        <v>3</v>
      </c>
      <c r="N42" s="0" t="n">
        <f aca="false">COUNTIF(J42,J14)</f>
        <v>0</v>
      </c>
      <c r="O42" s="0" t="n">
        <f aca="false">COUNTIF(I42,I14)</f>
        <v>0</v>
      </c>
      <c r="P42" s="0" t="n">
        <f aca="false">L42-N42-O42</f>
        <v>2</v>
      </c>
      <c r="Q42" s="0" t="n">
        <v>2318</v>
      </c>
      <c r="T42" s="0" t="n">
        <v>247</v>
      </c>
      <c r="U42" s="0" t="n">
        <v>42</v>
      </c>
      <c r="V42" s="0" t="n">
        <f aca="false">T42+U42</f>
        <v>289</v>
      </c>
    </row>
    <row r="43" customFormat="false" ht="15" hidden="false" customHeight="false" outlineLevel="0" collapsed="false">
      <c r="A43" s="1" t="s">
        <v>37</v>
      </c>
      <c r="B43" s="0" t="s">
        <v>38</v>
      </c>
      <c r="C43" s="0" t="n">
        <v>14</v>
      </c>
      <c r="D43" s="0" t="n">
        <v>35</v>
      </c>
      <c r="E43" s="0" t="n">
        <v>6</v>
      </c>
      <c r="F43" s="0" t="n">
        <v>0</v>
      </c>
      <c r="G43" s="0" t="n">
        <v>0</v>
      </c>
      <c r="H43" s="0" t="n">
        <v>0</v>
      </c>
      <c r="I43" s="0" t="n">
        <v>0</v>
      </c>
      <c r="J43" s="0" t="n">
        <v>0</v>
      </c>
      <c r="K43" s="0" t="n">
        <v>1</v>
      </c>
      <c r="L43" s="0" t="n">
        <f aca="false">SUM(COUNTIF(F43,F15),COUNTIF(G43,G15),COUNTIF(H43,H15),COUNTIF(I43,I15),COUNTIF(J43,J15),COUNTIF(K43,K15))</f>
        <v>3</v>
      </c>
      <c r="M43" s="0" t="n">
        <f aca="false">6-L43</f>
        <v>3</v>
      </c>
      <c r="N43" s="0" t="n">
        <f aca="false">COUNTIF(K43,K15)</f>
        <v>0</v>
      </c>
      <c r="O43" s="0" t="n">
        <f aca="false">COUNTIF(J43,J15)</f>
        <v>0</v>
      </c>
      <c r="P43" s="0" t="n">
        <f aca="false">L43-N43-O43</f>
        <v>3</v>
      </c>
      <c r="Q43" s="0" t="n">
        <v>4604</v>
      </c>
      <c r="R43" s="8" t="n">
        <f aca="false">SUM(L30:L43)</f>
        <v>50</v>
      </c>
      <c r="T43" s="0" t="n">
        <v>188</v>
      </c>
      <c r="U43" s="0" t="n">
        <v>29</v>
      </c>
      <c r="V43" s="0" t="n">
        <f aca="false">T43+U43</f>
        <v>217</v>
      </c>
    </row>
    <row r="44" customFormat="false" ht="15" hidden="false" customHeight="false" outlineLevel="0" collapsed="false">
      <c r="A44" s="1" t="s">
        <v>39</v>
      </c>
      <c r="B44" s="0" t="s">
        <v>40</v>
      </c>
      <c r="C44" s="0" t="n">
        <v>1</v>
      </c>
      <c r="D44" s="0" t="n">
        <v>15</v>
      </c>
      <c r="E44" s="6" t="n">
        <v>5</v>
      </c>
      <c r="F44" s="0" t="n">
        <v>0</v>
      </c>
      <c r="G44" s="0" t="n">
        <v>0</v>
      </c>
      <c r="H44" s="0" t="n">
        <v>0</v>
      </c>
      <c r="I44" s="0" t="n">
        <v>0</v>
      </c>
      <c r="J44" s="0" t="n">
        <v>1</v>
      </c>
      <c r="K44" s="0" t="n">
        <v>0</v>
      </c>
      <c r="L44" s="0" t="n">
        <f aca="false">SUM(COUNTIF(F44,F2),COUNTIF(G44,G2),COUNTIF(H44,H2),COUNTIF(I44,I2),COUNTIF(J44,J2),COUNTIF(K44,K2))</f>
        <v>5</v>
      </c>
      <c r="M44" s="0" t="n">
        <f aca="false">6-L44</f>
        <v>1</v>
      </c>
      <c r="N44" s="0" t="n">
        <f aca="false">COUNTIF(K44,K2)</f>
        <v>1</v>
      </c>
      <c r="O44" s="0" t="n">
        <f aca="false">COUNTIF(J44,J2)</f>
        <v>1</v>
      </c>
      <c r="P44" s="0" t="n">
        <f aca="false">L44-N44-O44</f>
        <v>3</v>
      </c>
      <c r="Q44" s="0" t="n">
        <v>1998</v>
      </c>
      <c r="T44" s="0" t="n">
        <v>215</v>
      </c>
      <c r="U44" s="0" t="n">
        <v>39</v>
      </c>
      <c r="V44" s="0" t="n">
        <f aca="false">T44+U44</f>
        <v>254</v>
      </c>
    </row>
    <row r="45" customFormat="false" ht="15" hidden="false" customHeight="false" outlineLevel="0" collapsed="false">
      <c r="A45" s="1" t="s">
        <v>39</v>
      </c>
      <c r="B45" s="0" t="s">
        <v>40</v>
      </c>
      <c r="C45" s="0" t="n">
        <v>2</v>
      </c>
      <c r="D45" s="0" t="n">
        <v>45</v>
      </c>
      <c r="E45" s="0" t="n">
        <v>3</v>
      </c>
      <c r="F45" s="0" t="n">
        <v>0</v>
      </c>
      <c r="G45" s="0" t="n">
        <v>0</v>
      </c>
      <c r="H45" s="0" t="n">
        <v>1</v>
      </c>
      <c r="I45" s="0" t="n">
        <v>0</v>
      </c>
      <c r="J45" s="0" t="n">
        <v>0</v>
      </c>
      <c r="K45" s="0" t="n">
        <v>0</v>
      </c>
      <c r="L45" s="0" t="n">
        <f aca="false">SUM(COUNTIF(F45,F3),COUNTIF(G45,G3),COUNTIF(H45,H3),COUNTIF(I45,I3),COUNTIF(J45,J3),COUNTIF(K45,K3))</f>
        <v>3</v>
      </c>
      <c r="M45" s="0" t="n">
        <f aca="false">6-L45</f>
        <v>3</v>
      </c>
      <c r="N45" s="0" t="n">
        <f aca="false">COUNTIF(K45,K3)</f>
        <v>1</v>
      </c>
      <c r="O45" s="0" t="n">
        <f aca="false">COUNTIF(J45,J3)</f>
        <v>0</v>
      </c>
      <c r="P45" s="0" t="n">
        <f aca="false">L45-N45-O45</f>
        <v>2</v>
      </c>
      <c r="Q45" s="0" t="n">
        <v>1411</v>
      </c>
      <c r="T45" s="0" t="n">
        <v>234</v>
      </c>
      <c r="U45" s="0" t="n">
        <v>36</v>
      </c>
      <c r="V45" s="0" t="n">
        <f aca="false">T45+U45</f>
        <v>270</v>
      </c>
    </row>
    <row r="46" customFormat="false" ht="15" hidden="false" customHeight="false" outlineLevel="0" collapsed="false">
      <c r="A46" s="1" t="s">
        <v>39</v>
      </c>
      <c r="B46" s="0" t="s">
        <v>40</v>
      </c>
      <c r="C46" s="0" t="n">
        <v>3</v>
      </c>
      <c r="D46" s="0" t="n">
        <v>6</v>
      </c>
      <c r="E46" s="0" t="n">
        <v>3</v>
      </c>
      <c r="F46" s="0" t="n">
        <v>0</v>
      </c>
      <c r="G46" s="0" t="n">
        <v>0</v>
      </c>
      <c r="H46" s="0" t="n">
        <v>1</v>
      </c>
      <c r="I46" s="0" t="n">
        <v>0</v>
      </c>
      <c r="J46" s="0" t="n">
        <v>0</v>
      </c>
      <c r="K46" s="0" t="n">
        <v>0</v>
      </c>
      <c r="L46" s="0" t="n">
        <f aca="false">SUM(COUNTIF(F46,F4),COUNTIF(G46,G4),COUNTIF(H46,H4),COUNTIF(I46,I4),COUNTIF(J46,J4),COUNTIF(K46,K4))</f>
        <v>4</v>
      </c>
      <c r="M46" s="0" t="n">
        <f aca="false">6-L46</f>
        <v>2</v>
      </c>
      <c r="N46" s="0" t="n">
        <f aca="false">COUNTIF(K46,K4)</f>
        <v>0</v>
      </c>
      <c r="O46" s="0" t="n">
        <f aca="false">COUNTIF(J46,J4)</f>
        <v>1</v>
      </c>
      <c r="P46" s="0" t="n">
        <f aca="false">L46-N46-O46</f>
        <v>3</v>
      </c>
      <c r="Q46" s="0" t="n">
        <v>774</v>
      </c>
      <c r="T46" s="0" t="n">
        <v>167</v>
      </c>
      <c r="U46" s="0" t="n">
        <v>34</v>
      </c>
      <c r="V46" s="0" t="n">
        <f aca="false">T46+U46</f>
        <v>201</v>
      </c>
    </row>
    <row r="47" customFormat="false" ht="15" hidden="false" customHeight="false" outlineLevel="0" collapsed="false">
      <c r="A47" s="1" t="s">
        <v>39</v>
      </c>
      <c r="B47" s="0" t="s">
        <v>40</v>
      </c>
      <c r="C47" s="0" t="n">
        <v>4</v>
      </c>
      <c r="D47" s="0" t="n">
        <v>4</v>
      </c>
      <c r="E47" s="0" t="n">
        <v>1</v>
      </c>
      <c r="F47" s="0" t="n">
        <v>1</v>
      </c>
      <c r="G47" s="0" t="n">
        <v>0</v>
      </c>
      <c r="H47" s="0" t="n">
        <v>0</v>
      </c>
      <c r="I47" s="0" t="n">
        <v>0</v>
      </c>
      <c r="J47" s="0" t="n">
        <v>0</v>
      </c>
      <c r="L47" s="0" t="n">
        <f aca="false">SUM(COUNTIF(F47,F5),COUNTIF(G47,G5),COUNTIF(H47,H5),COUNTIF(I47,I5),COUNTIF(J47,J5),COUNTIF(K47,K5))</f>
        <v>3</v>
      </c>
      <c r="M47" s="0" t="n">
        <f aca="false">5-L47</f>
        <v>2</v>
      </c>
      <c r="N47" s="0" t="n">
        <f aca="false">COUNTIF(J47,J5)</f>
        <v>1</v>
      </c>
      <c r="O47" s="0" t="n">
        <f aca="false">COUNTIF(I47,I5)</f>
        <v>0</v>
      </c>
      <c r="P47" s="0" t="n">
        <f aca="false">L47-N47-O47</f>
        <v>2</v>
      </c>
      <c r="Q47" s="0" t="n">
        <v>2232</v>
      </c>
      <c r="T47" s="0" t="n">
        <v>191</v>
      </c>
      <c r="U47" s="0" t="n">
        <v>25</v>
      </c>
      <c r="V47" s="0" t="n">
        <f aca="false">T47+U47</f>
        <v>216</v>
      </c>
    </row>
    <row r="48" customFormat="false" ht="15" hidden="false" customHeight="false" outlineLevel="0" collapsed="false">
      <c r="A48" s="1" t="s">
        <v>39</v>
      </c>
      <c r="B48" s="0" t="s">
        <v>40</v>
      </c>
      <c r="C48" s="0" t="n">
        <v>5</v>
      </c>
      <c r="D48" s="0" t="n">
        <v>5</v>
      </c>
      <c r="E48" s="7" t="n">
        <v>5</v>
      </c>
      <c r="F48" s="0" t="n">
        <v>0</v>
      </c>
      <c r="G48" s="0" t="n">
        <v>0</v>
      </c>
      <c r="H48" s="0" t="n">
        <v>0</v>
      </c>
      <c r="I48" s="0" t="n">
        <v>0</v>
      </c>
      <c r="J48" s="0" t="n">
        <v>1</v>
      </c>
      <c r="L48" s="0" t="n">
        <f aca="false">SUM(COUNTIF(F48,F6),COUNTIF(G48,G6),COUNTIF(H48,H6),COUNTIF(I48,I6),COUNTIF(J48,J6),COUNTIF(K48,K6))</f>
        <v>5</v>
      </c>
      <c r="M48" s="0" t="n">
        <f aca="false">5-L48</f>
        <v>0</v>
      </c>
      <c r="N48" s="0" t="n">
        <f aca="false">COUNTIF(J48,J6)</f>
        <v>1</v>
      </c>
      <c r="P48" s="0" t="n">
        <f aca="false">L48-N48-O48</f>
        <v>4</v>
      </c>
      <c r="Q48" s="0" t="n">
        <v>1882</v>
      </c>
    </row>
    <row r="49" customFormat="false" ht="15" hidden="false" customHeight="false" outlineLevel="0" collapsed="false">
      <c r="A49" s="1" t="s">
        <v>39</v>
      </c>
      <c r="B49" s="0" t="s">
        <v>40</v>
      </c>
      <c r="C49" s="0" t="n">
        <v>6</v>
      </c>
      <c r="D49" s="0" t="n">
        <v>15</v>
      </c>
      <c r="E49" s="6" t="n">
        <v>5</v>
      </c>
      <c r="F49" s="0" t="n">
        <v>0</v>
      </c>
      <c r="G49" s="0" t="n">
        <v>0</v>
      </c>
      <c r="H49" s="0" t="n">
        <v>0</v>
      </c>
      <c r="I49" s="0" t="n">
        <v>0</v>
      </c>
      <c r="J49" s="0" t="n">
        <v>1</v>
      </c>
      <c r="K49" s="0" t="n">
        <v>0</v>
      </c>
      <c r="L49" s="0" t="n">
        <f aca="false">SUM(COUNTIF(F49,F7),COUNTIF(G49,G7),COUNTIF(H49,H7),COUNTIF(I49,I7),COUNTIF(J49,J7),COUNTIF(K49,K7))</f>
        <v>5</v>
      </c>
      <c r="M49" s="0" t="n">
        <f aca="false">6-L49</f>
        <v>1</v>
      </c>
      <c r="N49" s="0" t="n">
        <f aca="false">COUNTIF(K49,K7)</f>
        <v>1</v>
      </c>
      <c r="O49" s="0" t="n">
        <f aca="false">COUNTIF(J49,J7)</f>
        <v>1</v>
      </c>
      <c r="P49" s="0" t="n">
        <f aca="false">L49-N49-O49</f>
        <v>3</v>
      </c>
      <c r="Q49" s="0" t="n">
        <v>1228</v>
      </c>
    </row>
    <row r="50" customFormat="false" ht="15" hidden="false" customHeight="false" outlineLevel="0" collapsed="false">
      <c r="A50" s="1" t="s">
        <v>39</v>
      </c>
      <c r="B50" s="0" t="s">
        <v>40</v>
      </c>
      <c r="C50" s="0" t="n">
        <v>7</v>
      </c>
      <c r="D50" s="0" t="n">
        <v>345</v>
      </c>
      <c r="E50" s="6" t="n">
        <v>5</v>
      </c>
      <c r="F50" s="0" t="n">
        <v>0</v>
      </c>
      <c r="G50" s="0" t="n">
        <v>0</v>
      </c>
      <c r="H50" s="0" t="n">
        <v>0</v>
      </c>
      <c r="I50" s="0" t="n">
        <v>0</v>
      </c>
      <c r="J50" s="0" t="n">
        <v>1</v>
      </c>
      <c r="K50" s="0" t="n">
        <v>0</v>
      </c>
      <c r="L50" s="0" t="n">
        <f aca="false">SUM(COUNTIF(F50,F8),COUNTIF(G50,G8),COUNTIF(H50,H8),COUNTIF(I50,I8),COUNTIF(J50,J8),COUNTIF(K50,K8))</f>
        <v>4</v>
      </c>
      <c r="M50" s="0" t="n">
        <f aca="false">6-L50</f>
        <v>2</v>
      </c>
      <c r="N50" s="0" t="n">
        <f aca="false">COUNTIF(K50,K8)</f>
        <v>1</v>
      </c>
      <c r="O50" s="0" t="n">
        <f aca="false">COUNTIF(J50,J8)</f>
        <v>1</v>
      </c>
      <c r="P50" s="0" t="n">
        <f aca="false">L50-N50-O50</f>
        <v>2</v>
      </c>
      <c r="Q50" s="0" t="n">
        <v>1661</v>
      </c>
    </row>
    <row r="51" customFormat="false" ht="15" hidden="false" customHeight="false" outlineLevel="0" collapsed="false">
      <c r="A51" s="1" t="s">
        <v>39</v>
      </c>
      <c r="B51" s="0" t="s">
        <v>40</v>
      </c>
      <c r="C51" s="0" t="n">
        <v>8</v>
      </c>
      <c r="D51" s="0" t="n">
        <v>24</v>
      </c>
      <c r="E51" s="0" t="n">
        <v>3</v>
      </c>
      <c r="F51" s="0" t="n">
        <v>0</v>
      </c>
      <c r="G51" s="0" t="n">
        <v>0</v>
      </c>
      <c r="H51" s="0" t="n">
        <v>1</v>
      </c>
      <c r="I51" s="0" t="n">
        <v>0</v>
      </c>
      <c r="J51" s="0" t="n">
        <v>0</v>
      </c>
      <c r="L51" s="0" t="n">
        <f aca="false">SUM(COUNTIF(F51,F9),COUNTIF(G51,G9),COUNTIF(H51,H9),COUNTIF(I51,I9),COUNTIF(J51,J9),COUNTIF(K51,K9))</f>
        <v>2</v>
      </c>
      <c r="M51" s="0" t="n">
        <f aca="false">5-L51</f>
        <v>3</v>
      </c>
      <c r="N51" s="0" t="n">
        <f aca="false">COUNTIF(J51,J9)</f>
        <v>1</v>
      </c>
      <c r="P51" s="0" t="n">
        <f aca="false">L51-N51-O51</f>
        <v>1</v>
      </c>
      <c r="Q51" s="0" t="n">
        <v>2328</v>
      </c>
    </row>
    <row r="52" customFormat="false" ht="15" hidden="false" customHeight="false" outlineLevel="0" collapsed="false">
      <c r="A52" s="1" t="s">
        <v>39</v>
      </c>
      <c r="B52" s="0" t="s">
        <v>40</v>
      </c>
      <c r="C52" s="0" t="n">
        <v>9</v>
      </c>
      <c r="D52" s="0" t="n">
        <v>6</v>
      </c>
      <c r="E52" s="0" t="n">
        <v>4</v>
      </c>
      <c r="F52" s="0" t="n">
        <v>0</v>
      </c>
      <c r="G52" s="0" t="n">
        <v>0</v>
      </c>
      <c r="H52" s="0" t="n">
        <v>0</v>
      </c>
      <c r="I52" s="0" t="n">
        <v>1</v>
      </c>
      <c r="J52" s="0" t="n">
        <v>0</v>
      </c>
      <c r="K52" s="0" t="n">
        <v>0</v>
      </c>
      <c r="L52" s="0" t="n">
        <f aca="false">SUM(COUNTIF(F52,F10),COUNTIF(G52,G10),COUNTIF(H52,H10),COUNTIF(I52,I10),COUNTIF(J52,J10),COUNTIF(K52,K10))</f>
        <v>4</v>
      </c>
      <c r="M52" s="0" t="n">
        <f aca="false">6-L52</f>
        <v>2</v>
      </c>
      <c r="N52" s="0" t="n">
        <f aca="false">COUNTIF(K52,K10)</f>
        <v>0</v>
      </c>
      <c r="O52" s="0" t="n">
        <f aca="false">COUNTIF(J52,J10)</f>
        <v>1</v>
      </c>
      <c r="P52" s="0" t="n">
        <f aca="false">L52-N52-O52</f>
        <v>3</v>
      </c>
      <c r="Q52" s="0" t="n">
        <v>1214</v>
      </c>
    </row>
    <row r="53" customFormat="false" ht="15" hidden="false" customHeight="false" outlineLevel="0" collapsed="false">
      <c r="A53" s="1" t="s">
        <v>39</v>
      </c>
      <c r="B53" s="0" t="s">
        <v>40</v>
      </c>
      <c r="C53" s="0" t="n">
        <v>10</v>
      </c>
      <c r="D53" s="0" t="n">
        <v>4</v>
      </c>
      <c r="E53" s="0" t="n">
        <v>2</v>
      </c>
      <c r="F53" s="0" t="n">
        <v>0</v>
      </c>
      <c r="G53" s="0" t="n">
        <v>1</v>
      </c>
      <c r="H53" s="0" t="n">
        <v>0</v>
      </c>
      <c r="I53" s="0" t="n">
        <v>0</v>
      </c>
      <c r="J53" s="0" t="n">
        <v>0</v>
      </c>
      <c r="L53" s="0" t="n">
        <f aca="false">SUM(COUNTIF(F53,F11),COUNTIF(G53,G11),COUNTIF(H53,H11),COUNTIF(I53,I11),COUNTIF(J53,J11),COUNTIF(K53,K11))</f>
        <v>3</v>
      </c>
      <c r="M53" s="0" t="n">
        <f aca="false">5-L53</f>
        <v>2</v>
      </c>
      <c r="N53" s="0" t="n">
        <f aca="false">COUNTIF(J53,J11)</f>
        <v>1</v>
      </c>
      <c r="P53" s="0" t="n">
        <f aca="false">L53-N53-O53</f>
        <v>2</v>
      </c>
      <c r="Q53" s="0" t="n">
        <v>1460</v>
      </c>
    </row>
    <row r="54" customFormat="false" ht="15" hidden="false" customHeight="false" outlineLevel="0" collapsed="false">
      <c r="A54" s="1" t="s">
        <v>39</v>
      </c>
      <c r="B54" s="0" t="s">
        <v>40</v>
      </c>
      <c r="C54" s="0" t="n">
        <v>11</v>
      </c>
      <c r="D54" s="0" t="n">
        <v>25</v>
      </c>
      <c r="E54" s="6" t="n">
        <v>5</v>
      </c>
      <c r="F54" s="0" t="n">
        <v>0</v>
      </c>
      <c r="G54" s="0" t="n">
        <v>0</v>
      </c>
      <c r="H54" s="0" t="n">
        <v>0</v>
      </c>
      <c r="I54" s="0" t="n">
        <v>0</v>
      </c>
      <c r="J54" s="0" t="n">
        <v>1</v>
      </c>
      <c r="K54" s="0" t="n">
        <v>0</v>
      </c>
      <c r="L54" s="0" t="n">
        <f aca="false">SUM(COUNTIF(F54,F12),COUNTIF(G54,G12),COUNTIF(H54,H12),COUNTIF(I54,I12),COUNTIF(J54,J12),COUNTIF(K54,K12))</f>
        <v>5</v>
      </c>
      <c r="M54" s="0" t="n">
        <f aca="false">6-L54</f>
        <v>1</v>
      </c>
      <c r="N54" s="0" t="n">
        <f aca="false">COUNTIF(K54,K12)</f>
        <v>1</v>
      </c>
      <c r="O54" s="0" t="n">
        <f aca="false">COUNTIF(J54,J12)</f>
        <v>1</v>
      </c>
      <c r="P54" s="0" t="n">
        <f aca="false">L54-N54-O54</f>
        <v>3</v>
      </c>
      <c r="Q54" s="0" t="n">
        <v>1360</v>
      </c>
    </row>
    <row r="55" customFormat="false" ht="15" hidden="false" customHeight="false" outlineLevel="0" collapsed="false">
      <c r="A55" s="1" t="s">
        <v>39</v>
      </c>
      <c r="B55" s="0" t="s">
        <v>40</v>
      </c>
      <c r="C55" s="0" t="n">
        <v>12</v>
      </c>
      <c r="D55" s="0" t="n">
        <v>5</v>
      </c>
      <c r="E55" s="0" t="n">
        <v>4</v>
      </c>
      <c r="F55" s="0" t="n">
        <v>0</v>
      </c>
      <c r="G55" s="0" t="n">
        <v>0</v>
      </c>
      <c r="H55" s="0" t="n">
        <v>0</v>
      </c>
      <c r="I55" s="0" t="n">
        <v>1</v>
      </c>
      <c r="J55" s="0" t="n">
        <v>0</v>
      </c>
      <c r="K55" s="0" t="n">
        <v>0</v>
      </c>
      <c r="L55" s="0" t="n">
        <f aca="false">SUM(COUNTIF(F55,F13),COUNTIF(G55,G13),COUNTIF(H55,H13),COUNTIF(I55,I13),COUNTIF(J55,J13),COUNTIF(K55,K13))</f>
        <v>4</v>
      </c>
      <c r="M55" s="0" t="n">
        <f aca="false">6-L55</f>
        <v>2</v>
      </c>
      <c r="N55" s="0" t="n">
        <f aca="false">COUNTIF(K55,K13)</f>
        <v>1</v>
      </c>
      <c r="O55" s="0" t="n">
        <f aca="false">COUNTIF(J55,J13)</f>
        <v>0</v>
      </c>
      <c r="P55" s="0" t="n">
        <f aca="false">L55-N55-O55</f>
        <v>3</v>
      </c>
      <c r="Q55" s="0" t="n">
        <v>1548</v>
      </c>
    </row>
    <row r="56" customFormat="false" ht="15" hidden="false" customHeight="false" outlineLevel="0" collapsed="false">
      <c r="A56" s="1" t="s">
        <v>39</v>
      </c>
      <c r="B56" s="0" t="s">
        <v>40</v>
      </c>
      <c r="C56" s="0" t="n">
        <v>13</v>
      </c>
      <c r="D56" s="0" t="n">
        <v>34</v>
      </c>
      <c r="E56" s="6" t="n">
        <v>4</v>
      </c>
      <c r="F56" s="0" t="n">
        <v>0</v>
      </c>
      <c r="G56" s="0" t="n">
        <v>0</v>
      </c>
      <c r="H56" s="0" t="n">
        <v>0</v>
      </c>
      <c r="I56" s="0" t="n">
        <v>1</v>
      </c>
      <c r="J56" s="0" t="n">
        <v>0</v>
      </c>
      <c r="L56" s="0" t="n">
        <f aca="false">SUM(COUNTIF(F56,F14),COUNTIF(G56,G14),COUNTIF(H56,H14),COUNTIF(I56,I14),COUNTIF(J56,J14),COUNTIF(K56,K14))</f>
        <v>4</v>
      </c>
      <c r="M56" s="0" t="n">
        <f aca="false">5-L56</f>
        <v>1</v>
      </c>
      <c r="N56" s="0" t="n">
        <f aca="false">COUNTIF(J56,J14)</f>
        <v>1</v>
      </c>
      <c r="O56" s="0" t="n">
        <f aca="false">COUNTIF(I56,I14)</f>
        <v>1</v>
      </c>
      <c r="P56" s="0" t="n">
        <f aca="false">L56-N56-O56</f>
        <v>2</v>
      </c>
      <c r="Q56" s="0" t="n">
        <v>1789</v>
      </c>
    </row>
    <row r="57" customFormat="false" ht="15" hidden="false" customHeight="false" outlineLevel="0" collapsed="false">
      <c r="A57" s="1" t="s">
        <v>39</v>
      </c>
      <c r="B57" s="0" t="s">
        <v>40</v>
      </c>
      <c r="C57" s="0" t="n">
        <v>14</v>
      </c>
      <c r="D57" s="0" t="n">
        <v>35</v>
      </c>
      <c r="E57" s="0" t="n">
        <v>6</v>
      </c>
      <c r="F57" s="0" t="n">
        <v>0</v>
      </c>
      <c r="G57" s="0" t="n">
        <v>0</v>
      </c>
      <c r="H57" s="0" t="n">
        <v>0</v>
      </c>
      <c r="I57" s="0" t="n">
        <v>0</v>
      </c>
      <c r="J57" s="0" t="n">
        <v>0</v>
      </c>
      <c r="K57" s="0" t="n">
        <v>1</v>
      </c>
      <c r="L57" s="0" t="n">
        <f aca="false">SUM(COUNTIF(F57,F15),COUNTIF(G57,G15),COUNTIF(H57,H15),COUNTIF(I57,I15),COUNTIF(J57,J15),COUNTIF(K57,K15))</f>
        <v>3</v>
      </c>
      <c r="M57" s="0" t="n">
        <f aca="false">6-L57</f>
        <v>3</v>
      </c>
      <c r="N57" s="0" t="n">
        <f aca="false">COUNTIF(K57,K15)</f>
        <v>0</v>
      </c>
      <c r="O57" s="0" t="n">
        <f aca="false">COUNTIF(J57,J15)</f>
        <v>0</v>
      </c>
      <c r="P57" s="0" t="n">
        <f aca="false">L57-N57-O57</f>
        <v>3</v>
      </c>
      <c r="Q57" s="0" t="n">
        <v>1078</v>
      </c>
      <c r="R57" s="8" t="n">
        <f aca="false">SUM(L44:L57)</f>
        <v>54</v>
      </c>
    </row>
    <row r="58" customFormat="false" ht="15" hidden="false" customHeight="false" outlineLevel="0" collapsed="false">
      <c r="A58" s="1" t="s">
        <v>41</v>
      </c>
      <c r="B58" s="0" t="s">
        <v>36</v>
      </c>
      <c r="C58" s="0" t="n">
        <v>1</v>
      </c>
      <c r="D58" s="0" t="n">
        <v>15</v>
      </c>
      <c r="E58" s="0" t="n">
        <v>6</v>
      </c>
      <c r="F58" s="0" t="n">
        <v>0</v>
      </c>
      <c r="G58" s="0" t="n">
        <v>0</v>
      </c>
      <c r="H58" s="0" t="n">
        <v>0</v>
      </c>
      <c r="I58" s="0" t="n">
        <v>0</v>
      </c>
      <c r="J58" s="0" t="n">
        <v>0</v>
      </c>
      <c r="K58" s="0" t="n">
        <v>1</v>
      </c>
      <c r="L58" s="0" t="n">
        <f aca="false">SUM(COUNTIF(F58,F2),COUNTIF(G58,G2),COUNTIF(H58,H2),COUNTIF(I58,I2),COUNTIF(J58,J2),COUNTIF(K58,K2))</f>
        <v>3</v>
      </c>
      <c r="M58" s="0" t="n">
        <f aca="false">6-L58</f>
        <v>3</v>
      </c>
      <c r="N58" s="0" t="n">
        <f aca="false">COUNTIF(K58,K2)</f>
        <v>0</v>
      </c>
      <c r="O58" s="0" t="n">
        <f aca="false">COUNTIF(J58,J2)</f>
        <v>0</v>
      </c>
      <c r="P58" s="0" t="n">
        <f aca="false">L58-N58-O58</f>
        <v>3</v>
      </c>
      <c r="Q58" s="0" t="n">
        <v>4183</v>
      </c>
    </row>
    <row r="59" customFormat="false" ht="15" hidden="false" customHeight="false" outlineLevel="0" collapsed="false">
      <c r="A59" s="1" t="s">
        <v>41</v>
      </c>
      <c r="B59" s="0" t="s">
        <v>36</v>
      </c>
      <c r="C59" s="0" t="n">
        <v>2</v>
      </c>
      <c r="D59" s="0" t="n">
        <v>45</v>
      </c>
      <c r="E59" s="0" t="n">
        <v>2</v>
      </c>
      <c r="F59" s="0" t="n">
        <v>0</v>
      </c>
      <c r="G59" s="0" t="n">
        <v>1</v>
      </c>
      <c r="H59" s="0" t="n">
        <v>0</v>
      </c>
      <c r="I59" s="0" t="n">
        <v>0</v>
      </c>
      <c r="J59" s="0" t="n">
        <v>0</v>
      </c>
      <c r="K59" s="0" t="n">
        <v>0</v>
      </c>
      <c r="L59" s="0" t="n">
        <f aca="false">SUM(COUNTIF(F59,F3),COUNTIF(G59,G3),COUNTIF(H59,H3),COUNTIF(I59,I3),COUNTIF(J59,J3),COUNTIF(K59,K3))</f>
        <v>3</v>
      </c>
      <c r="M59" s="0" t="n">
        <f aca="false">6-L59</f>
        <v>3</v>
      </c>
      <c r="N59" s="0" t="n">
        <f aca="false">COUNTIF(K59,K3)</f>
        <v>1</v>
      </c>
      <c r="O59" s="0" t="n">
        <f aca="false">COUNTIF(J59,J3)</f>
        <v>0</v>
      </c>
      <c r="P59" s="0" t="n">
        <f aca="false">L59-N59-O59</f>
        <v>2</v>
      </c>
      <c r="Q59" s="0" t="n">
        <v>1186</v>
      </c>
    </row>
    <row r="60" customFormat="false" ht="15" hidden="false" customHeight="false" outlineLevel="0" collapsed="false">
      <c r="A60" s="1" t="s">
        <v>41</v>
      </c>
      <c r="B60" s="0" t="s">
        <v>36</v>
      </c>
      <c r="C60" s="0" t="n">
        <v>3</v>
      </c>
      <c r="D60" s="0" t="n">
        <v>6</v>
      </c>
      <c r="E60" s="7" t="n">
        <v>6</v>
      </c>
      <c r="F60" s="0" t="n">
        <v>0</v>
      </c>
      <c r="G60" s="0" t="n">
        <v>0</v>
      </c>
      <c r="H60" s="0" t="n">
        <v>0</v>
      </c>
      <c r="I60" s="0" t="n">
        <v>0</v>
      </c>
      <c r="J60" s="0" t="n">
        <v>0</v>
      </c>
      <c r="K60" s="0" t="n">
        <v>1</v>
      </c>
      <c r="L60" s="0" t="n">
        <f aca="false">SUM(COUNTIF(F60,F4),COUNTIF(G60,G4),COUNTIF(H60,H4),COUNTIF(I60,I4),COUNTIF(J60,J4),COUNTIF(K60,K4))</f>
        <v>6</v>
      </c>
      <c r="M60" s="0" t="n">
        <f aca="false">6-L60</f>
        <v>0</v>
      </c>
      <c r="N60" s="0" t="n">
        <f aca="false">COUNTIF(K60,K4)</f>
        <v>1</v>
      </c>
      <c r="O60" s="0" t="n">
        <f aca="false">COUNTIF(J60,J4)</f>
        <v>1</v>
      </c>
      <c r="P60" s="0" t="n">
        <f aca="false">L60-N60-O60</f>
        <v>4</v>
      </c>
      <c r="Q60" s="0" t="n">
        <v>2781</v>
      </c>
    </row>
    <row r="61" customFormat="false" ht="15" hidden="false" customHeight="false" outlineLevel="0" collapsed="false">
      <c r="A61" s="1" t="s">
        <v>41</v>
      </c>
      <c r="B61" s="0" t="s">
        <v>36</v>
      </c>
      <c r="C61" s="0" t="n">
        <v>4</v>
      </c>
      <c r="D61" s="0" t="n">
        <v>4</v>
      </c>
      <c r="E61" s="0" t="n">
        <v>1</v>
      </c>
      <c r="F61" s="0" t="n">
        <v>1</v>
      </c>
      <c r="G61" s="0" t="n">
        <v>0</v>
      </c>
      <c r="H61" s="0" t="n">
        <v>0</v>
      </c>
      <c r="I61" s="0" t="n">
        <v>0</v>
      </c>
      <c r="J61" s="0" t="n">
        <v>0</v>
      </c>
      <c r="L61" s="0" t="n">
        <f aca="false">SUM(COUNTIF(F61,F5),COUNTIF(G61,G5),COUNTIF(H61,H5),COUNTIF(I61,I5),COUNTIF(J61,J5),COUNTIF(K61,K5))</f>
        <v>3</v>
      </c>
      <c r="M61" s="0" t="n">
        <f aca="false">5-L61</f>
        <v>2</v>
      </c>
      <c r="N61" s="0" t="n">
        <f aca="false">COUNTIF(J61,J5)</f>
        <v>1</v>
      </c>
      <c r="O61" s="0" t="n">
        <f aca="false">COUNTIF(I61,I5)</f>
        <v>0</v>
      </c>
      <c r="P61" s="0" t="n">
        <f aca="false">L61-N61-O61</f>
        <v>2</v>
      </c>
      <c r="Q61" s="0" t="n">
        <v>2123</v>
      </c>
    </row>
    <row r="62" customFormat="false" ht="15" hidden="false" customHeight="false" outlineLevel="0" collapsed="false">
      <c r="A62" s="1" t="s">
        <v>41</v>
      </c>
      <c r="B62" s="0" t="s">
        <v>36</v>
      </c>
      <c r="C62" s="0" t="n">
        <v>5</v>
      </c>
      <c r="D62" s="0" t="n">
        <v>5</v>
      </c>
      <c r="E62" s="0" t="n">
        <v>34</v>
      </c>
      <c r="F62" s="0" t="n">
        <v>0</v>
      </c>
      <c r="G62" s="0" t="n">
        <v>0</v>
      </c>
      <c r="H62" s="0" t="n">
        <v>1</v>
      </c>
      <c r="I62" s="0" t="n">
        <v>1</v>
      </c>
      <c r="J62" s="0" t="n">
        <v>0</v>
      </c>
      <c r="L62" s="0" t="n">
        <f aca="false">SUM(COUNTIF(F62,F6),COUNTIF(G62,G6),COUNTIF(H62,H6),COUNTIF(I62,I6),COUNTIF(J62,J6),COUNTIF(K62,K6))</f>
        <v>2</v>
      </c>
      <c r="M62" s="0" t="n">
        <f aca="false">5-L62</f>
        <v>3</v>
      </c>
      <c r="N62" s="0" t="n">
        <f aca="false">COUNTIF(J62,J6)</f>
        <v>0</v>
      </c>
      <c r="P62" s="0" t="n">
        <f aca="false">L62-N62-O62</f>
        <v>2</v>
      </c>
      <c r="Q62" s="0" t="n">
        <v>986</v>
      </c>
    </row>
    <row r="63" customFormat="false" ht="15" hidden="false" customHeight="false" outlineLevel="0" collapsed="false">
      <c r="A63" s="1" t="s">
        <v>41</v>
      </c>
      <c r="B63" s="0" t="s">
        <v>36</v>
      </c>
      <c r="C63" s="0" t="n">
        <v>6</v>
      </c>
      <c r="D63" s="0" t="n">
        <v>15</v>
      </c>
      <c r="E63" s="0" t="n">
        <v>3</v>
      </c>
      <c r="F63" s="0" t="n">
        <v>0</v>
      </c>
      <c r="G63" s="0" t="n">
        <v>0</v>
      </c>
      <c r="H63" s="0" t="n">
        <v>1</v>
      </c>
      <c r="I63" s="0" t="n">
        <v>0</v>
      </c>
      <c r="J63" s="0" t="n">
        <v>0</v>
      </c>
      <c r="K63" s="0" t="n">
        <v>0</v>
      </c>
      <c r="L63" s="0" t="n">
        <f aca="false">SUM(COUNTIF(F63,F7),COUNTIF(G63,G7),COUNTIF(H63,H7),COUNTIF(I63,I7),COUNTIF(J63,J7),COUNTIF(K63,K7))</f>
        <v>3</v>
      </c>
      <c r="M63" s="0" t="n">
        <f aca="false">6-L63</f>
        <v>3</v>
      </c>
      <c r="N63" s="0" t="n">
        <f aca="false">COUNTIF(K63,K7)</f>
        <v>1</v>
      </c>
      <c r="O63" s="0" t="n">
        <f aca="false">COUNTIF(J63,J7)</f>
        <v>0</v>
      </c>
      <c r="P63" s="0" t="n">
        <f aca="false">L63-N63-O63</f>
        <v>2</v>
      </c>
      <c r="Q63" s="0" t="n">
        <v>3928</v>
      </c>
    </row>
    <row r="64" customFormat="false" ht="15" hidden="false" customHeight="false" outlineLevel="0" collapsed="false">
      <c r="A64" s="1" t="s">
        <v>41</v>
      </c>
      <c r="B64" s="0" t="s">
        <v>36</v>
      </c>
      <c r="C64" s="0" t="n">
        <v>7</v>
      </c>
      <c r="D64" s="0" t="n">
        <v>345</v>
      </c>
      <c r="E64" s="6" t="n">
        <v>5</v>
      </c>
      <c r="F64" s="0" t="n">
        <v>0</v>
      </c>
      <c r="G64" s="0" t="n">
        <v>0</v>
      </c>
      <c r="H64" s="0" t="n">
        <v>0</v>
      </c>
      <c r="I64" s="0" t="n">
        <v>0</v>
      </c>
      <c r="J64" s="0" t="n">
        <v>1</v>
      </c>
      <c r="K64" s="0" t="n">
        <v>0</v>
      </c>
      <c r="L64" s="0" t="n">
        <f aca="false">SUM(COUNTIF(F64,F8),COUNTIF(G64,G8),COUNTIF(H64,H8),COUNTIF(I64,I8),COUNTIF(J64,J8),COUNTIF(K64,K8))</f>
        <v>4</v>
      </c>
      <c r="M64" s="0" t="n">
        <f aca="false">6-L64</f>
        <v>2</v>
      </c>
      <c r="N64" s="0" t="n">
        <f aca="false">COUNTIF(K64,K8)</f>
        <v>1</v>
      </c>
      <c r="O64" s="0" t="n">
        <f aca="false">COUNTIF(J64,J8)</f>
        <v>1</v>
      </c>
      <c r="P64" s="0" t="n">
        <f aca="false">L64-N64-O64</f>
        <v>2</v>
      </c>
      <c r="Q64" s="0" t="n">
        <v>2306</v>
      </c>
    </row>
    <row r="65" customFormat="false" ht="15" hidden="false" customHeight="false" outlineLevel="0" collapsed="false">
      <c r="A65" s="1" t="s">
        <v>41</v>
      </c>
      <c r="B65" s="0" t="s">
        <v>36</v>
      </c>
      <c r="C65" s="0" t="n">
        <v>8</v>
      </c>
      <c r="D65" s="0" t="n">
        <v>24</v>
      </c>
      <c r="E65" s="6" t="n">
        <v>4</v>
      </c>
      <c r="F65" s="0" t="n">
        <v>0</v>
      </c>
      <c r="G65" s="0" t="n">
        <v>0</v>
      </c>
      <c r="H65" s="0" t="n">
        <v>0</v>
      </c>
      <c r="I65" s="0" t="n">
        <v>1</v>
      </c>
      <c r="J65" s="0" t="n">
        <v>0</v>
      </c>
      <c r="L65" s="0" t="n">
        <f aca="false">SUM(COUNTIF(F65,F9),COUNTIF(G65,G9),COUNTIF(H65,H9),COUNTIF(I65,I9),COUNTIF(J65,J9),COUNTIF(K65,K9))</f>
        <v>4</v>
      </c>
      <c r="M65" s="0" t="n">
        <f aca="false">5-L65</f>
        <v>1</v>
      </c>
      <c r="N65" s="0" t="n">
        <f aca="false">COUNTIF(J65,J9)</f>
        <v>1</v>
      </c>
      <c r="P65" s="0" t="n">
        <f aca="false">L65-N65-O65</f>
        <v>3</v>
      </c>
      <c r="Q65" s="0" t="n">
        <v>1701</v>
      </c>
    </row>
    <row r="66" customFormat="false" ht="15" hidden="false" customHeight="false" outlineLevel="0" collapsed="false">
      <c r="A66" s="1" t="s">
        <v>41</v>
      </c>
      <c r="B66" s="0" t="s">
        <v>36</v>
      </c>
      <c r="C66" s="0" t="n">
        <v>9</v>
      </c>
      <c r="D66" s="0" t="n">
        <v>6</v>
      </c>
      <c r="E66" s="0" t="n">
        <v>145</v>
      </c>
      <c r="F66" s="0" t="n">
        <v>1</v>
      </c>
      <c r="G66" s="0" t="n">
        <v>0</v>
      </c>
      <c r="H66" s="0" t="n">
        <v>0</v>
      </c>
      <c r="I66" s="0" t="n">
        <v>1</v>
      </c>
      <c r="J66" s="0" t="n">
        <v>1</v>
      </c>
      <c r="K66" s="0" t="n">
        <v>0</v>
      </c>
      <c r="L66" s="0" t="n">
        <f aca="false">SUM(COUNTIF(F66,F10),COUNTIF(G66,G10),COUNTIF(H66,H10),COUNTIF(I66,I10),COUNTIF(J66,J10),COUNTIF(K66,K10))</f>
        <v>2</v>
      </c>
      <c r="M66" s="0" t="n">
        <f aca="false">6-L66</f>
        <v>4</v>
      </c>
      <c r="N66" s="0" t="n">
        <f aca="false">COUNTIF(K66,K10)</f>
        <v>0</v>
      </c>
      <c r="O66" s="0" t="n">
        <f aca="false">COUNTIF(J66,J10)</f>
        <v>0</v>
      </c>
      <c r="P66" s="0" t="n">
        <f aca="false">L66-N66-O66</f>
        <v>2</v>
      </c>
      <c r="Q66" s="0" t="n">
        <v>1415</v>
      </c>
    </row>
    <row r="67" customFormat="false" ht="15" hidden="false" customHeight="false" outlineLevel="0" collapsed="false">
      <c r="A67" s="1" t="s">
        <v>41</v>
      </c>
      <c r="B67" s="0" t="s">
        <v>36</v>
      </c>
      <c r="C67" s="0" t="n">
        <v>10</v>
      </c>
      <c r="D67" s="0" t="n">
        <v>4</v>
      </c>
      <c r="E67" s="0" t="n">
        <v>13</v>
      </c>
      <c r="F67" s="0" t="n">
        <v>1</v>
      </c>
      <c r="G67" s="0" t="n">
        <v>0</v>
      </c>
      <c r="H67" s="0" t="n">
        <v>1</v>
      </c>
      <c r="I67" s="0" t="n">
        <v>0</v>
      </c>
      <c r="J67" s="0" t="n">
        <v>0</v>
      </c>
      <c r="L67" s="0" t="n">
        <f aca="false">SUM(COUNTIF(F67,F11),COUNTIF(G67,G11),COUNTIF(H67,H11),COUNTIF(I67,I11),COUNTIF(J67,J11),COUNTIF(K67,K11))</f>
        <v>2</v>
      </c>
      <c r="M67" s="0" t="n">
        <f aca="false">5-L67</f>
        <v>3</v>
      </c>
      <c r="N67" s="0" t="n">
        <f aca="false">COUNTIF(J67,J11)</f>
        <v>1</v>
      </c>
      <c r="P67" s="0" t="n">
        <f aca="false">L67-N67-O67</f>
        <v>1</v>
      </c>
      <c r="Q67" s="0" t="n">
        <v>1061</v>
      </c>
    </row>
    <row r="68" customFormat="false" ht="15" hidden="false" customHeight="false" outlineLevel="0" collapsed="false">
      <c r="A68" s="1" t="s">
        <v>41</v>
      </c>
      <c r="B68" s="0" t="s">
        <v>36</v>
      </c>
      <c r="C68" s="0" t="n">
        <v>11</v>
      </c>
      <c r="D68" s="0" t="n">
        <v>25</v>
      </c>
      <c r="E68" s="6" t="n">
        <v>2</v>
      </c>
      <c r="F68" s="0" t="n">
        <v>0</v>
      </c>
      <c r="G68" s="0" t="n">
        <v>1</v>
      </c>
      <c r="H68" s="0" t="n">
        <v>0</v>
      </c>
      <c r="I68" s="0" t="n">
        <v>0</v>
      </c>
      <c r="J68" s="0" t="n">
        <v>0</v>
      </c>
      <c r="K68" s="0" t="n">
        <v>0</v>
      </c>
      <c r="L68" s="0" t="n">
        <f aca="false">SUM(COUNTIF(F68,F12),COUNTIF(G68,G12),COUNTIF(H68,H12),COUNTIF(I68,I12),COUNTIF(J68,J12),COUNTIF(K68,K12))</f>
        <v>5</v>
      </c>
      <c r="M68" s="0" t="n">
        <f aca="false">6-L68</f>
        <v>1</v>
      </c>
      <c r="N68" s="0" t="n">
        <f aca="false">COUNTIF(K68,K12)</f>
        <v>1</v>
      </c>
      <c r="O68" s="0" t="n">
        <f aca="false">COUNTIF(J68,J12)</f>
        <v>0</v>
      </c>
      <c r="P68" s="0" t="n">
        <f aca="false">L68-N68-O68</f>
        <v>4</v>
      </c>
      <c r="Q68" s="0" t="n">
        <v>1630</v>
      </c>
    </row>
    <row r="69" customFormat="false" ht="15" hidden="false" customHeight="false" outlineLevel="0" collapsed="false">
      <c r="A69" s="1" t="s">
        <v>41</v>
      </c>
      <c r="B69" s="0" t="s">
        <v>36</v>
      </c>
      <c r="C69" s="0" t="n">
        <v>12</v>
      </c>
      <c r="D69" s="0" t="n">
        <v>5</v>
      </c>
      <c r="E69" s="7" t="n">
        <v>5</v>
      </c>
      <c r="F69" s="0" t="n">
        <v>0</v>
      </c>
      <c r="G69" s="0" t="n">
        <v>0</v>
      </c>
      <c r="H69" s="0" t="n">
        <v>0</v>
      </c>
      <c r="I69" s="0" t="n">
        <v>0</v>
      </c>
      <c r="J69" s="0" t="n">
        <v>1</v>
      </c>
      <c r="K69" s="0" t="n">
        <v>0</v>
      </c>
      <c r="L69" s="0" t="n">
        <f aca="false">SUM(COUNTIF(F69,F13),COUNTIF(G69,G13),COUNTIF(H69,H13),COUNTIF(I69,I13),COUNTIF(J69,J13),COUNTIF(K69,K13))</f>
        <v>6</v>
      </c>
      <c r="M69" s="0" t="n">
        <f aca="false">6-L69</f>
        <v>0</v>
      </c>
      <c r="N69" s="0" t="n">
        <f aca="false">COUNTIF(K69,K13)</f>
        <v>1</v>
      </c>
      <c r="O69" s="0" t="n">
        <f aca="false">COUNTIF(J69,J13)</f>
        <v>1</v>
      </c>
      <c r="P69" s="0" t="n">
        <f aca="false">L69-N69-O69</f>
        <v>4</v>
      </c>
      <c r="Q69" s="0" t="n">
        <v>1523</v>
      </c>
    </row>
    <row r="70" customFormat="false" ht="15" hidden="false" customHeight="false" outlineLevel="0" collapsed="false">
      <c r="A70" s="1" t="s">
        <v>41</v>
      </c>
      <c r="B70" s="0" t="s">
        <v>36</v>
      </c>
      <c r="C70" s="0" t="n">
        <v>13</v>
      </c>
      <c r="D70" s="0" t="n">
        <v>34</v>
      </c>
      <c r="E70" s="0" t="n">
        <v>5</v>
      </c>
      <c r="F70" s="0" t="n">
        <v>0</v>
      </c>
      <c r="G70" s="0" t="n">
        <v>0</v>
      </c>
      <c r="H70" s="0" t="n">
        <v>0</v>
      </c>
      <c r="I70" s="0" t="n">
        <v>0</v>
      </c>
      <c r="J70" s="0" t="n">
        <v>1</v>
      </c>
      <c r="L70" s="0" t="n">
        <f aca="false">SUM(COUNTIF(F70,F14),COUNTIF(G70,G14),COUNTIF(H70,H14),COUNTIF(I70,I14),COUNTIF(J70,J14),COUNTIF(K70,K14))</f>
        <v>2</v>
      </c>
      <c r="M70" s="0" t="n">
        <f aca="false">5-L70</f>
        <v>3</v>
      </c>
      <c r="N70" s="0" t="n">
        <f aca="false">COUNTIF(J70,J14)</f>
        <v>0</v>
      </c>
      <c r="O70" s="0" t="n">
        <f aca="false">COUNTIF(I70,I14)</f>
        <v>0</v>
      </c>
      <c r="P70" s="0" t="n">
        <f aca="false">L70-N70-O70</f>
        <v>2</v>
      </c>
      <c r="Q70" s="0" t="n">
        <v>4437</v>
      </c>
    </row>
    <row r="71" customFormat="false" ht="15" hidden="false" customHeight="false" outlineLevel="0" collapsed="false">
      <c r="A71" s="1" t="s">
        <v>41</v>
      </c>
      <c r="B71" s="0" t="s">
        <v>36</v>
      </c>
      <c r="C71" s="0" t="n">
        <v>14</v>
      </c>
      <c r="D71" s="0" t="n">
        <v>35</v>
      </c>
      <c r="E71" s="0" t="n">
        <v>6</v>
      </c>
      <c r="F71" s="0" t="n">
        <v>0</v>
      </c>
      <c r="G71" s="0" t="n">
        <v>0</v>
      </c>
      <c r="H71" s="0" t="n">
        <v>0</v>
      </c>
      <c r="I71" s="0" t="n">
        <v>0</v>
      </c>
      <c r="J71" s="0" t="n">
        <v>0</v>
      </c>
      <c r="K71" s="0" t="n">
        <v>1</v>
      </c>
      <c r="L71" s="0" t="n">
        <f aca="false">SUM(COUNTIF(F71,F15),COUNTIF(G71,G15),COUNTIF(H71,H15),COUNTIF(I71,I15),COUNTIF(J71,J15),COUNTIF(K71,K15))</f>
        <v>3</v>
      </c>
      <c r="M71" s="0" t="n">
        <f aca="false">6-L71</f>
        <v>3</v>
      </c>
      <c r="N71" s="0" t="n">
        <f aca="false">COUNTIF(K71,K15)</f>
        <v>0</v>
      </c>
      <c r="O71" s="0" t="n">
        <f aca="false">COUNTIF(J71,J15)</f>
        <v>0</v>
      </c>
      <c r="P71" s="0" t="n">
        <f aca="false">L71-N71-O71</f>
        <v>3</v>
      </c>
      <c r="Q71" s="0" t="n">
        <v>5028</v>
      </c>
      <c r="R71" s="8" t="n">
        <f aca="false">SUM(L58:L71)</f>
        <v>48</v>
      </c>
    </row>
    <row r="72" customFormat="false" ht="15" hidden="false" customHeight="false" outlineLevel="0" collapsed="false">
      <c r="A72" s="1" t="s">
        <v>42</v>
      </c>
      <c r="B72" s="0" t="s">
        <v>38</v>
      </c>
      <c r="C72" s="0" t="n">
        <v>1</v>
      </c>
      <c r="D72" s="0" t="n">
        <v>15</v>
      </c>
      <c r="E72" s="6" t="n">
        <v>5</v>
      </c>
      <c r="F72" s="0" t="n">
        <v>0</v>
      </c>
      <c r="G72" s="0" t="n">
        <v>0</v>
      </c>
      <c r="H72" s="0" t="n">
        <v>0</v>
      </c>
      <c r="I72" s="0" t="n">
        <v>0</v>
      </c>
      <c r="J72" s="0" t="n">
        <v>1</v>
      </c>
      <c r="K72" s="0" t="n">
        <v>0</v>
      </c>
      <c r="L72" s="0" t="n">
        <f aca="false">SUM(COUNTIF(F72,F2),COUNTIF(G72,G2),COUNTIF(H72,H2),COUNTIF(I72,I2),COUNTIF(J72,J2),COUNTIF(K72,K2))</f>
        <v>5</v>
      </c>
      <c r="M72" s="0" t="n">
        <f aca="false">6-L72</f>
        <v>1</v>
      </c>
      <c r="N72" s="0" t="n">
        <f aca="false">COUNTIF(K72,K2)</f>
        <v>1</v>
      </c>
      <c r="O72" s="0" t="n">
        <f aca="false">COUNTIF(J72,J2)</f>
        <v>1</v>
      </c>
      <c r="P72" s="0" t="n">
        <f aca="false">L72-N72-O72</f>
        <v>3</v>
      </c>
      <c r="Q72" s="0" t="n">
        <v>10101</v>
      </c>
    </row>
    <row r="73" customFormat="false" ht="15" hidden="false" customHeight="false" outlineLevel="0" collapsed="false">
      <c r="A73" s="1" t="s">
        <v>42</v>
      </c>
      <c r="B73" s="0" t="s">
        <v>38</v>
      </c>
      <c r="C73" s="0" t="n">
        <v>2</v>
      </c>
      <c r="D73" s="0" t="n">
        <v>45</v>
      </c>
      <c r="E73" s="0" t="n">
        <v>3</v>
      </c>
      <c r="F73" s="0" t="n">
        <v>0</v>
      </c>
      <c r="G73" s="0" t="n">
        <v>0</v>
      </c>
      <c r="H73" s="0" t="n">
        <v>1</v>
      </c>
      <c r="I73" s="0" t="n">
        <v>0</v>
      </c>
      <c r="J73" s="0" t="n">
        <v>0</v>
      </c>
      <c r="K73" s="0" t="n">
        <v>0</v>
      </c>
      <c r="L73" s="0" t="n">
        <f aca="false">SUM(COUNTIF(F73,F3),COUNTIF(G73,G3),COUNTIF(H73,H3),COUNTIF(I73,I3),COUNTIF(J73,J3),COUNTIF(K73,K3))</f>
        <v>3</v>
      </c>
      <c r="M73" s="0" t="n">
        <f aca="false">6-L73</f>
        <v>3</v>
      </c>
      <c r="N73" s="0" t="n">
        <f aca="false">COUNTIF(K73,K3)</f>
        <v>1</v>
      </c>
      <c r="O73" s="0" t="n">
        <f aca="false">COUNTIF(J73,J3)</f>
        <v>0</v>
      </c>
      <c r="P73" s="0" t="n">
        <f aca="false">L73-N73-O73</f>
        <v>2</v>
      </c>
      <c r="Q73" s="0" t="n">
        <v>6120</v>
      </c>
    </row>
    <row r="74" customFormat="false" ht="15" hidden="false" customHeight="false" outlineLevel="0" collapsed="false">
      <c r="A74" s="1" t="s">
        <v>42</v>
      </c>
      <c r="B74" s="0" t="s">
        <v>38</v>
      </c>
      <c r="C74" s="0" t="n">
        <v>3</v>
      </c>
      <c r="D74" s="0" t="n">
        <v>6</v>
      </c>
      <c r="E74" s="0" t="n">
        <v>4</v>
      </c>
      <c r="F74" s="0" t="n">
        <v>0</v>
      </c>
      <c r="G74" s="0" t="n">
        <v>0</v>
      </c>
      <c r="H74" s="0" t="n">
        <v>0</v>
      </c>
      <c r="I74" s="0" t="n">
        <v>1</v>
      </c>
      <c r="J74" s="0" t="n">
        <v>0</v>
      </c>
      <c r="K74" s="0" t="n">
        <v>0</v>
      </c>
      <c r="L74" s="0" t="n">
        <f aca="false">SUM(COUNTIF(F74,F4),COUNTIF(G74,G4),COUNTIF(H74,H4),COUNTIF(I74,I4),COUNTIF(J74,J4),COUNTIF(K74,K4))</f>
        <v>4</v>
      </c>
      <c r="M74" s="0" t="n">
        <f aca="false">6-L74</f>
        <v>2</v>
      </c>
      <c r="N74" s="0" t="n">
        <f aca="false">COUNTIF(K74,K4)</f>
        <v>0</v>
      </c>
      <c r="O74" s="0" t="n">
        <f aca="false">COUNTIF(J74,J4)</f>
        <v>1</v>
      </c>
      <c r="P74" s="0" t="n">
        <f aca="false">L74-N74-O74</f>
        <v>3</v>
      </c>
      <c r="Q74" s="0" t="n">
        <v>5650</v>
      </c>
    </row>
    <row r="75" customFormat="false" ht="15" hidden="false" customHeight="false" outlineLevel="0" collapsed="false">
      <c r="A75" s="1" t="s">
        <v>42</v>
      </c>
      <c r="B75" s="0" t="s">
        <v>38</v>
      </c>
      <c r="C75" s="0" t="n">
        <v>4</v>
      </c>
      <c r="D75" s="0" t="n">
        <v>4</v>
      </c>
      <c r="E75" s="0" t="n">
        <v>3</v>
      </c>
      <c r="F75" s="0" t="n">
        <v>0</v>
      </c>
      <c r="G75" s="0" t="n">
        <v>0</v>
      </c>
      <c r="H75" s="0" t="n">
        <v>1</v>
      </c>
      <c r="I75" s="0" t="n">
        <v>0</v>
      </c>
      <c r="J75" s="0" t="n">
        <v>0</v>
      </c>
      <c r="L75" s="0" t="n">
        <f aca="false">SUM(COUNTIF(F75,F5),COUNTIF(G75,G5),COUNTIF(H75,H5),COUNTIF(I75,I5),COUNTIF(J75,J5),COUNTIF(K75,K5))</f>
        <v>3</v>
      </c>
      <c r="M75" s="0" t="n">
        <f aca="false">5-L75</f>
        <v>2</v>
      </c>
      <c r="N75" s="0" t="n">
        <f aca="false">COUNTIF(J75,J5)</f>
        <v>1</v>
      </c>
      <c r="O75" s="0" t="n">
        <f aca="false">COUNTIF(I75,I5)</f>
        <v>0</v>
      </c>
      <c r="P75" s="0" t="n">
        <f aca="false">L75-N75-O75</f>
        <v>2</v>
      </c>
      <c r="Q75" s="0" t="n">
        <v>6130</v>
      </c>
    </row>
    <row r="76" customFormat="false" ht="15" hidden="false" customHeight="false" outlineLevel="0" collapsed="false">
      <c r="A76" s="1" t="s">
        <v>42</v>
      </c>
      <c r="B76" s="0" t="s">
        <v>38</v>
      </c>
      <c r="C76" s="0" t="n">
        <v>5</v>
      </c>
      <c r="D76" s="0" t="n">
        <v>5</v>
      </c>
      <c r="E76" s="0" t="n">
        <v>3</v>
      </c>
      <c r="F76" s="0" t="n">
        <v>0</v>
      </c>
      <c r="G76" s="0" t="n">
        <v>0</v>
      </c>
      <c r="H76" s="0" t="n">
        <v>1</v>
      </c>
      <c r="I76" s="0" t="n">
        <v>0</v>
      </c>
      <c r="J76" s="0" t="n">
        <v>0</v>
      </c>
      <c r="L76" s="0" t="n">
        <f aca="false">SUM(COUNTIF(F76,F6),COUNTIF(G76,G6),COUNTIF(H76,H6),COUNTIF(I76,I6),COUNTIF(J76,J6),COUNTIF(K76,K6))</f>
        <v>3</v>
      </c>
      <c r="M76" s="0" t="n">
        <f aca="false">5-L76</f>
        <v>2</v>
      </c>
      <c r="N76" s="0" t="n">
        <f aca="false">COUNTIF(J76,J6)</f>
        <v>0</v>
      </c>
      <c r="P76" s="0" t="n">
        <f aca="false">L76-N76-O76</f>
        <v>3</v>
      </c>
      <c r="Q76" s="0" t="n">
        <v>4680</v>
      </c>
    </row>
    <row r="77" customFormat="false" ht="15" hidden="false" customHeight="false" outlineLevel="0" collapsed="false">
      <c r="A77" s="1" t="s">
        <v>42</v>
      </c>
      <c r="B77" s="0" t="s">
        <v>38</v>
      </c>
      <c r="C77" s="0" t="n">
        <v>6</v>
      </c>
      <c r="D77" s="0" t="n">
        <v>15</v>
      </c>
      <c r="E77" s="0" t="n">
        <v>45</v>
      </c>
      <c r="F77" s="0" t="n">
        <v>0</v>
      </c>
      <c r="G77" s="0" t="n">
        <v>0</v>
      </c>
      <c r="H77" s="0" t="n">
        <v>0</v>
      </c>
      <c r="I77" s="0" t="n">
        <v>1</v>
      </c>
      <c r="J77" s="0" t="n">
        <v>1</v>
      </c>
      <c r="K77" s="0" t="n">
        <v>0</v>
      </c>
      <c r="L77" s="0" t="n">
        <f aca="false">SUM(COUNTIF(F77,F7),COUNTIF(G77,G7),COUNTIF(H77,H7),COUNTIF(I77,I7),COUNTIF(J77,J7),COUNTIF(K77,K7))</f>
        <v>4</v>
      </c>
      <c r="M77" s="0" t="n">
        <f aca="false">6-L77</f>
        <v>2</v>
      </c>
      <c r="N77" s="0" t="n">
        <f aca="false">COUNTIF(K77,K7)</f>
        <v>1</v>
      </c>
      <c r="O77" s="0" t="n">
        <f aca="false">COUNTIF(J77,J7)</f>
        <v>1</v>
      </c>
      <c r="P77" s="0" t="n">
        <f aca="false">L77-N77-O77</f>
        <v>2</v>
      </c>
      <c r="Q77" s="0" t="n">
        <v>8400</v>
      </c>
    </row>
    <row r="78" customFormat="false" ht="15" hidden="false" customHeight="false" outlineLevel="0" collapsed="false">
      <c r="A78" s="1" t="s">
        <v>42</v>
      </c>
      <c r="B78" s="0" t="s">
        <v>38</v>
      </c>
      <c r="C78" s="0" t="n">
        <v>7</v>
      </c>
      <c r="D78" s="0" t="n">
        <v>345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 t="n">
        <v>10800</v>
      </c>
    </row>
    <row r="79" customFormat="false" ht="15" hidden="false" customHeight="false" outlineLevel="0" collapsed="false">
      <c r="A79" s="1" t="s">
        <v>42</v>
      </c>
      <c r="B79" s="0" t="s">
        <v>38</v>
      </c>
      <c r="C79" s="0" t="n">
        <v>8</v>
      </c>
      <c r="D79" s="0" t="n">
        <v>24</v>
      </c>
      <c r="E79" s="0" t="n">
        <v>34</v>
      </c>
      <c r="F79" s="0" t="n">
        <v>0</v>
      </c>
      <c r="G79" s="0" t="n">
        <v>0</v>
      </c>
      <c r="H79" s="0" t="n">
        <v>1</v>
      </c>
      <c r="I79" s="0" t="n">
        <v>1</v>
      </c>
      <c r="J79" s="0" t="n">
        <v>0</v>
      </c>
      <c r="L79" s="0" t="n">
        <f aca="false">SUM(COUNTIF(F79,F9),COUNTIF(G79,G9),COUNTIF(H79,H9),COUNTIF(I79,I9),COUNTIF(J79,J9),COUNTIF(K79,K9))</f>
        <v>3</v>
      </c>
      <c r="M79" s="0" t="n">
        <f aca="false">5-L79</f>
        <v>2</v>
      </c>
      <c r="N79" s="0" t="n">
        <f aca="false">COUNTIF(J79,J9)</f>
        <v>1</v>
      </c>
      <c r="P79" s="0" t="n">
        <f aca="false">L79-N79-O79</f>
        <v>2</v>
      </c>
      <c r="Q79" s="0" t="n">
        <v>7077</v>
      </c>
    </row>
    <row r="80" customFormat="false" ht="15" hidden="false" customHeight="false" outlineLevel="0" collapsed="false">
      <c r="A80" s="1" t="s">
        <v>42</v>
      </c>
      <c r="B80" s="0" t="s">
        <v>38</v>
      </c>
      <c r="C80" s="0" t="n">
        <v>9</v>
      </c>
      <c r="D80" s="0" t="n">
        <v>6</v>
      </c>
      <c r="E80" s="7" t="n">
        <v>6</v>
      </c>
      <c r="F80" s="0" t="n">
        <v>0</v>
      </c>
      <c r="G80" s="0" t="n">
        <v>0</v>
      </c>
      <c r="H80" s="0" t="n">
        <v>0</v>
      </c>
      <c r="I80" s="0" t="n">
        <v>0</v>
      </c>
      <c r="J80" s="0" t="n">
        <v>0</v>
      </c>
      <c r="K80" s="0" t="n">
        <v>1</v>
      </c>
      <c r="L80" s="0" t="n">
        <f aca="false">SUM(COUNTIF(F80,F10),COUNTIF(G80,G10),COUNTIF(H80,H10),COUNTIF(I80,I10),COUNTIF(J80,J10),COUNTIF(K80,K10))</f>
        <v>6</v>
      </c>
      <c r="M80" s="0" t="n">
        <f aca="false">6-L80</f>
        <v>0</v>
      </c>
      <c r="N80" s="0" t="n">
        <f aca="false">COUNTIF(K80,K10)</f>
        <v>1</v>
      </c>
      <c r="O80" s="0" t="n">
        <f aca="false">COUNTIF(J80,J10)</f>
        <v>1</v>
      </c>
      <c r="P80" s="0" t="n">
        <f aca="false">L80-N80-O80</f>
        <v>4</v>
      </c>
      <c r="Q80" s="0" t="n">
        <v>5964</v>
      </c>
    </row>
    <row r="81" customFormat="false" ht="15" hidden="false" customHeight="false" outlineLevel="0" collapsed="false">
      <c r="A81" s="1" t="s">
        <v>42</v>
      </c>
      <c r="B81" s="0" t="s">
        <v>38</v>
      </c>
      <c r="C81" s="0" t="n">
        <v>10</v>
      </c>
      <c r="D81" s="0" t="n">
        <v>4</v>
      </c>
      <c r="E81" s="0" t="n">
        <v>5</v>
      </c>
      <c r="F81" s="0" t="n">
        <v>0</v>
      </c>
      <c r="G81" s="0" t="n">
        <v>0</v>
      </c>
      <c r="H81" s="0" t="n">
        <v>0</v>
      </c>
      <c r="I81" s="0" t="n">
        <v>0</v>
      </c>
      <c r="J81" s="0" t="n">
        <v>1</v>
      </c>
      <c r="L81" s="0" t="n">
        <f aca="false">SUM(COUNTIF(F81,F11),COUNTIF(G81,G11),COUNTIF(H81,H11),COUNTIF(I81,I11),COUNTIF(J81,J11),COUNTIF(K81,K11))</f>
        <v>3</v>
      </c>
      <c r="M81" s="0" t="n">
        <f aca="false">5-L81</f>
        <v>2</v>
      </c>
      <c r="N81" s="0" t="n">
        <f aca="false">COUNTIF(J81,J11)</f>
        <v>0</v>
      </c>
      <c r="P81" s="0" t="n">
        <f aca="false">L81-N81-O81</f>
        <v>3</v>
      </c>
      <c r="Q81" s="0" t="n">
        <v>5369</v>
      </c>
    </row>
    <row r="82" customFormat="false" ht="15" hidden="false" customHeight="false" outlineLevel="0" collapsed="false">
      <c r="A82" s="1" t="s">
        <v>42</v>
      </c>
      <c r="B82" s="0" t="s">
        <v>38</v>
      </c>
      <c r="C82" s="0" t="n">
        <v>11</v>
      </c>
      <c r="D82" s="0" t="n">
        <v>25</v>
      </c>
      <c r="E82" s="6" t="n">
        <v>5</v>
      </c>
      <c r="F82" s="0" t="n">
        <v>0</v>
      </c>
      <c r="G82" s="0" t="n">
        <v>0</v>
      </c>
      <c r="H82" s="0" t="n">
        <v>0</v>
      </c>
      <c r="I82" s="0" t="n">
        <v>0</v>
      </c>
      <c r="J82" s="0" t="n">
        <v>1</v>
      </c>
      <c r="K82" s="0" t="n">
        <v>0</v>
      </c>
      <c r="L82" s="0" t="n">
        <f aca="false">SUM(COUNTIF(F82,F12),COUNTIF(G82,G12),COUNTIF(H82,H12),COUNTIF(I82,I12),COUNTIF(J82,J12),COUNTIF(K82,K12))</f>
        <v>5</v>
      </c>
      <c r="M82" s="0" t="n">
        <f aca="false">6-L82</f>
        <v>1</v>
      </c>
      <c r="N82" s="0" t="n">
        <f aca="false">COUNTIF(K82,K12)</f>
        <v>1</v>
      </c>
      <c r="O82" s="0" t="n">
        <f aca="false">COUNTIF(J82,J12)</f>
        <v>1</v>
      </c>
      <c r="P82" s="0" t="n">
        <f aca="false">L82-N82-O82</f>
        <v>3</v>
      </c>
      <c r="Q82" s="0" t="n">
        <v>4662</v>
      </c>
    </row>
    <row r="83" customFormat="false" ht="15" hidden="false" customHeight="false" outlineLevel="0" collapsed="false">
      <c r="A83" s="1" t="s">
        <v>42</v>
      </c>
      <c r="B83" s="0" t="s">
        <v>38</v>
      </c>
      <c r="C83" s="0" t="n">
        <v>12</v>
      </c>
      <c r="D83" s="0" t="n">
        <v>5</v>
      </c>
      <c r="E83" s="7" t="n">
        <v>5</v>
      </c>
      <c r="F83" s="0" t="n">
        <v>0</v>
      </c>
      <c r="G83" s="0" t="n">
        <v>0</v>
      </c>
      <c r="H83" s="0" t="n">
        <v>0</v>
      </c>
      <c r="I83" s="0" t="n">
        <v>0</v>
      </c>
      <c r="J83" s="0" t="n">
        <v>1</v>
      </c>
      <c r="K83" s="0" t="n">
        <v>0</v>
      </c>
      <c r="L83" s="0" t="n">
        <f aca="false">SUM(COUNTIF(F83,F13),COUNTIF(G83,G13),COUNTIF(H83,H13),COUNTIF(I83,I13),COUNTIF(J83,J13),COUNTIF(K83,K13))</f>
        <v>6</v>
      </c>
      <c r="M83" s="0" t="n">
        <f aca="false">6-L83</f>
        <v>0</v>
      </c>
      <c r="N83" s="0" t="n">
        <f aca="false">COUNTIF(K83,K13)</f>
        <v>1</v>
      </c>
      <c r="O83" s="0" t="n">
        <f aca="false">COUNTIF(J83,J13)</f>
        <v>1</v>
      </c>
      <c r="P83" s="0" t="n">
        <f aca="false">L83-N83-O83</f>
        <v>4</v>
      </c>
      <c r="Q83" s="0" t="n">
        <v>9502</v>
      </c>
    </row>
    <row r="84" customFormat="false" ht="15" hidden="false" customHeight="false" outlineLevel="0" collapsed="false">
      <c r="A84" s="1" t="s">
        <v>42</v>
      </c>
      <c r="B84" s="0" t="s">
        <v>38</v>
      </c>
      <c r="C84" s="0" t="n">
        <v>13</v>
      </c>
      <c r="D84" s="0" t="n">
        <v>34</v>
      </c>
      <c r="E84" s="6" t="n">
        <v>4</v>
      </c>
      <c r="F84" s="0" t="n">
        <v>0</v>
      </c>
      <c r="G84" s="0" t="n">
        <v>0</v>
      </c>
      <c r="H84" s="0" t="n">
        <v>0</v>
      </c>
      <c r="I84" s="0" t="n">
        <v>1</v>
      </c>
      <c r="J84" s="0" t="n">
        <v>0</v>
      </c>
      <c r="L84" s="0" t="n">
        <f aca="false">SUM(COUNTIF(F84,F14),COUNTIF(G84,G14),COUNTIF(H84,H14),COUNTIF(I84,I14),COUNTIF(J84,J14),COUNTIF(K84,K14))</f>
        <v>4</v>
      </c>
      <c r="M84" s="0" t="n">
        <f aca="false">5-L84</f>
        <v>1</v>
      </c>
      <c r="N84" s="0" t="n">
        <f aca="false">COUNTIF(J84,J14)</f>
        <v>1</v>
      </c>
      <c r="O84" s="0" t="n">
        <f aca="false">COUNTIF(I84,I14)</f>
        <v>1</v>
      </c>
      <c r="P84" s="0" t="n">
        <f aca="false">L84-N84-O84</f>
        <v>2</v>
      </c>
      <c r="Q84" s="0" t="n">
        <v>4459</v>
      </c>
    </row>
    <row r="85" customFormat="false" ht="15" hidden="false" customHeight="false" outlineLevel="0" collapsed="false">
      <c r="A85" s="1" t="s">
        <v>42</v>
      </c>
      <c r="B85" s="0" t="s">
        <v>38</v>
      </c>
      <c r="C85" s="0" t="n">
        <v>14</v>
      </c>
      <c r="D85" s="0" t="n">
        <v>35</v>
      </c>
      <c r="E85" s="0" t="n">
        <v>6</v>
      </c>
      <c r="F85" s="0" t="n">
        <v>0</v>
      </c>
      <c r="G85" s="0" t="n">
        <v>0</v>
      </c>
      <c r="H85" s="0" t="n">
        <v>0</v>
      </c>
      <c r="I85" s="0" t="n">
        <v>0</v>
      </c>
      <c r="J85" s="0" t="n">
        <v>0</v>
      </c>
      <c r="K85" s="0" t="n">
        <v>1</v>
      </c>
      <c r="L85" s="0" t="n">
        <f aca="false">SUM(COUNTIF(F85,F15),COUNTIF(G85,G15),COUNTIF(H85,H15),COUNTIF(I85,I15),COUNTIF(J85,J15),COUNTIF(K85,K15))</f>
        <v>3</v>
      </c>
      <c r="M85" s="0" t="n">
        <f aca="false">6-L85</f>
        <v>3</v>
      </c>
      <c r="N85" s="0" t="n">
        <f aca="false">COUNTIF(K85,K15)</f>
        <v>0</v>
      </c>
      <c r="O85" s="0" t="n">
        <f aca="false">COUNTIF(J85,J15)</f>
        <v>0</v>
      </c>
      <c r="P85" s="0" t="n">
        <f aca="false">L85-N85-O85</f>
        <v>3</v>
      </c>
      <c r="Q85" s="0" t="n">
        <v>5614</v>
      </c>
      <c r="R85" s="8" t="n">
        <f aca="false">SUM(L72:L85)</f>
        <v>52</v>
      </c>
    </row>
    <row r="86" customFormat="false" ht="15" hidden="false" customHeight="false" outlineLevel="0" collapsed="false">
      <c r="A86" s="1" t="s">
        <v>43</v>
      </c>
      <c r="B86" s="0" t="s">
        <v>40</v>
      </c>
      <c r="C86" s="0" t="n">
        <v>1</v>
      </c>
      <c r="D86" s="0" t="n">
        <v>15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 t="n">
        <v>10800</v>
      </c>
    </row>
    <row r="87" customFormat="false" ht="15" hidden="false" customHeight="false" outlineLevel="0" collapsed="false">
      <c r="A87" s="1" t="s">
        <v>43</v>
      </c>
      <c r="B87" s="0" t="s">
        <v>40</v>
      </c>
      <c r="C87" s="0" t="n">
        <v>2</v>
      </c>
      <c r="D87" s="0" t="n">
        <v>45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 t="n">
        <v>10801</v>
      </c>
    </row>
    <row r="88" customFormat="false" ht="15" hidden="false" customHeight="false" outlineLevel="0" collapsed="false">
      <c r="A88" s="1" t="s">
        <v>43</v>
      </c>
      <c r="B88" s="0" t="s">
        <v>40</v>
      </c>
      <c r="C88" s="0" t="n">
        <v>3</v>
      </c>
      <c r="D88" s="0" t="n">
        <v>6</v>
      </c>
      <c r="E88" s="0" t="n">
        <v>24</v>
      </c>
      <c r="F88" s="0" t="n">
        <v>0</v>
      </c>
      <c r="G88" s="0" t="n">
        <v>1</v>
      </c>
      <c r="H88" s="0" t="n">
        <v>0</v>
      </c>
      <c r="I88" s="0" t="n">
        <v>1</v>
      </c>
      <c r="J88" s="0" t="n">
        <v>0</v>
      </c>
      <c r="K88" s="0" t="n">
        <v>0</v>
      </c>
      <c r="L88" s="0" t="n">
        <f aca="false">SUM(COUNTIF(F88,F4),COUNTIF(G88,G4),COUNTIF(H88,H4),COUNTIF(I88,I4),COUNTIF(J88,J4),COUNTIF(K88,K4))</f>
        <v>3</v>
      </c>
      <c r="P88" s="0" t="n">
        <f aca="false">L88-N88-O88</f>
        <v>3</v>
      </c>
      <c r="Q88" s="0" t="n">
        <v>6286</v>
      </c>
    </row>
    <row r="89" customFormat="false" ht="15" hidden="false" customHeight="false" outlineLevel="0" collapsed="false">
      <c r="A89" s="1" t="s">
        <v>43</v>
      </c>
      <c r="B89" s="0" t="s">
        <v>40</v>
      </c>
      <c r="C89" s="0" t="n">
        <v>4</v>
      </c>
      <c r="D89" s="0" t="n">
        <v>4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 t="n">
        <v>10801</v>
      </c>
    </row>
    <row r="90" customFormat="false" ht="15" hidden="false" customHeight="false" outlineLevel="0" collapsed="false">
      <c r="A90" s="1" t="s">
        <v>43</v>
      </c>
      <c r="B90" s="0" t="s">
        <v>40</v>
      </c>
      <c r="C90" s="0" t="n">
        <v>5</v>
      </c>
      <c r="D90" s="0" t="n">
        <v>5</v>
      </c>
      <c r="E90" s="7" t="n">
        <v>5</v>
      </c>
      <c r="F90" s="0" t="n">
        <v>0</v>
      </c>
      <c r="G90" s="0" t="n">
        <v>0</v>
      </c>
      <c r="H90" s="0" t="n">
        <v>0</v>
      </c>
      <c r="I90" s="0" t="n">
        <v>0</v>
      </c>
      <c r="J90" s="0" t="n">
        <v>1</v>
      </c>
      <c r="L90" s="0" t="n">
        <f aca="false">SUM(COUNTIF(F90,F6),COUNTIF(G90,G6),COUNTIF(H90,H6),COUNTIF(I90,I6),COUNTIF(J90,J6),COUNTIF(K90,K6))</f>
        <v>5</v>
      </c>
      <c r="P90" s="0" t="n">
        <f aca="false">L90-N90-O90</f>
        <v>5</v>
      </c>
      <c r="Q90" s="0" t="n">
        <v>5226</v>
      </c>
    </row>
    <row r="91" customFormat="false" ht="15" hidden="false" customHeight="false" outlineLevel="0" collapsed="false">
      <c r="A91" s="1" t="s">
        <v>43</v>
      </c>
      <c r="B91" s="0" t="s">
        <v>40</v>
      </c>
      <c r="C91" s="0" t="n">
        <v>6</v>
      </c>
      <c r="D91" s="0" t="n">
        <v>15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 t="n">
        <v>10800</v>
      </c>
    </row>
    <row r="92" customFormat="false" ht="15" hidden="false" customHeight="false" outlineLevel="0" collapsed="false">
      <c r="A92" s="1" t="s">
        <v>43</v>
      </c>
      <c r="B92" s="0" t="s">
        <v>40</v>
      </c>
      <c r="C92" s="0" t="n">
        <v>7</v>
      </c>
      <c r="D92" s="0" t="n">
        <v>345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 t="n">
        <v>10800</v>
      </c>
    </row>
    <row r="93" customFormat="false" ht="15" hidden="false" customHeight="false" outlineLevel="0" collapsed="false">
      <c r="A93" s="1" t="s">
        <v>43</v>
      </c>
      <c r="B93" s="0" t="s">
        <v>40</v>
      </c>
      <c r="C93" s="0" t="n">
        <v>8</v>
      </c>
      <c r="D93" s="0" t="n">
        <v>24</v>
      </c>
      <c r="E93" s="0" t="n">
        <v>1234</v>
      </c>
      <c r="F93" s="0" t="n">
        <v>1</v>
      </c>
      <c r="G93" s="0" t="n">
        <v>1</v>
      </c>
      <c r="H93" s="0" t="n">
        <v>1</v>
      </c>
      <c r="I93" s="0" t="n">
        <v>1</v>
      </c>
      <c r="J93" s="0" t="n">
        <v>1</v>
      </c>
      <c r="L93" s="0" t="n">
        <f aca="false">SUM(COUNTIF(F93,F9),COUNTIF(G93,G9),COUNTIF(H93,H9),COUNTIF(I93,I9),COUNTIF(J93,J9),COUNTIF(K93,K9))</f>
        <v>2</v>
      </c>
      <c r="P93" s="0" t="n">
        <f aca="false">L93-N93-O93</f>
        <v>2</v>
      </c>
      <c r="Q93" s="0" t="n">
        <v>6603</v>
      </c>
    </row>
    <row r="94" customFormat="false" ht="15" hidden="false" customHeight="false" outlineLevel="0" collapsed="false">
      <c r="A94" s="1" t="s">
        <v>43</v>
      </c>
      <c r="B94" s="0" t="s">
        <v>40</v>
      </c>
      <c r="C94" s="0" t="n">
        <v>9</v>
      </c>
      <c r="D94" s="0" t="n">
        <v>6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 t="n">
        <v>10800</v>
      </c>
    </row>
    <row r="95" customFormat="false" ht="15" hidden="false" customHeight="false" outlineLevel="0" collapsed="false">
      <c r="A95" s="1" t="s">
        <v>43</v>
      </c>
      <c r="B95" s="0" t="s">
        <v>40</v>
      </c>
      <c r="C95" s="0" t="n">
        <v>10</v>
      </c>
      <c r="D95" s="0" t="n">
        <v>4</v>
      </c>
      <c r="E95" s="0" t="n">
        <v>1234</v>
      </c>
      <c r="F95" s="0" t="n">
        <v>1</v>
      </c>
      <c r="G95" s="0" t="n">
        <v>1</v>
      </c>
      <c r="H95" s="0" t="n">
        <v>1</v>
      </c>
      <c r="I95" s="0" t="n">
        <v>1</v>
      </c>
      <c r="J95" s="0" t="n">
        <v>1</v>
      </c>
      <c r="L95" s="0" t="n">
        <f aca="false">SUM(COUNTIF(F95,F9),COUNTIF(G95,G9),COUNTIF(H95,H9),COUNTIF(I95,I9),COUNTIF(J95,J9),COUNTIF(K95,K9))</f>
        <v>2</v>
      </c>
      <c r="P95" s="0" t="n">
        <f aca="false">L95-N95-O95</f>
        <v>2</v>
      </c>
      <c r="Q95" s="0" t="n">
        <v>6459</v>
      </c>
    </row>
    <row r="96" customFormat="false" ht="15" hidden="false" customHeight="false" outlineLevel="0" collapsed="false">
      <c r="A96" s="1" t="s">
        <v>43</v>
      </c>
      <c r="B96" s="0" t="s">
        <v>40</v>
      </c>
      <c r="C96" s="0" t="n">
        <v>11</v>
      </c>
      <c r="D96" s="0" t="n">
        <v>25</v>
      </c>
      <c r="E96" s="6" t="n">
        <v>5</v>
      </c>
      <c r="F96" s="0" t="n">
        <v>0</v>
      </c>
      <c r="G96" s="0" t="n">
        <v>0</v>
      </c>
      <c r="H96" s="0" t="n">
        <v>0</v>
      </c>
      <c r="I96" s="0" t="n">
        <v>0</v>
      </c>
      <c r="J96" s="0" t="n">
        <v>1</v>
      </c>
      <c r="K96" s="0" t="n">
        <v>0</v>
      </c>
      <c r="L96" s="0" t="n">
        <f aca="false">SUM(COUNTIF(F96,F12),COUNTIF(G96,G12),COUNTIF(H96,H12),COUNTIF(I96,I12),COUNTIF(J96,J12),COUNTIF(K96,K12))</f>
        <v>5</v>
      </c>
      <c r="P96" s="0" t="n">
        <f aca="false">L96-N96-O96</f>
        <v>5</v>
      </c>
      <c r="Q96" s="0" t="n">
        <v>7785</v>
      </c>
    </row>
    <row r="97" customFormat="false" ht="15" hidden="false" customHeight="false" outlineLevel="0" collapsed="false">
      <c r="A97" s="1" t="s">
        <v>43</v>
      </c>
      <c r="B97" s="0" t="s">
        <v>40</v>
      </c>
      <c r="C97" s="0" t="n">
        <v>12</v>
      </c>
      <c r="D97" s="0" t="n">
        <v>5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 t="n">
        <v>10801</v>
      </c>
    </row>
    <row r="98" customFormat="false" ht="15" hidden="false" customHeight="false" outlineLevel="0" collapsed="false">
      <c r="A98" s="1" t="s">
        <v>43</v>
      </c>
      <c r="B98" s="0" t="s">
        <v>40</v>
      </c>
      <c r="C98" s="0" t="n">
        <v>13</v>
      </c>
      <c r="D98" s="0" t="n">
        <v>34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 t="n">
        <v>10801</v>
      </c>
    </row>
    <row r="99" customFormat="false" ht="15" hidden="false" customHeight="false" outlineLevel="0" collapsed="false">
      <c r="A99" s="1" t="s">
        <v>43</v>
      </c>
      <c r="B99" s="0" t="s">
        <v>40</v>
      </c>
      <c r="C99" s="0" t="n">
        <v>14</v>
      </c>
      <c r="D99" s="0" t="n">
        <v>35</v>
      </c>
      <c r="E99" s="9"/>
      <c r="F99" s="9"/>
      <c r="G99" s="9"/>
      <c r="H99" s="9"/>
      <c r="I99" s="9"/>
      <c r="J99" s="9"/>
      <c r="K99" s="9"/>
      <c r="L99" s="9" t="s">
        <v>44</v>
      </c>
      <c r="M99" s="9"/>
      <c r="N99" s="9" t="s">
        <v>44</v>
      </c>
      <c r="O99" s="9" t="s">
        <v>44</v>
      </c>
      <c r="P99" s="9"/>
      <c r="Q99" s="9" t="n">
        <v>10800</v>
      </c>
      <c r="R99" s="0" t="n">
        <f aca="false">SUM(L86:L99)</f>
        <v>17</v>
      </c>
    </row>
    <row r="100" customFormat="false" ht="15" hidden="false" customHeight="false" outlineLevel="0" collapsed="false">
      <c r="A100" s="1" t="s">
        <v>45</v>
      </c>
      <c r="B100" s="0" t="s">
        <v>36</v>
      </c>
      <c r="C100" s="0" t="n">
        <v>1</v>
      </c>
      <c r="D100" s="0" t="n">
        <v>15</v>
      </c>
      <c r="E100" s="0" t="n">
        <v>25</v>
      </c>
      <c r="F100" s="0" t="n">
        <v>0</v>
      </c>
      <c r="G100" s="0" t="n">
        <v>1</v>
      </c>
      <c r="H100" s="0" t="n">
        <v>0</v>
      </c>
      <c r="I100" s="0" t="n">
        <v>0</v>
      </c>
      <c r="J100" s="0" t="n">
        <v>1</v>
      </c>
      <c r="K100" s="0" t="n">
        <v>0</v>
      </c>
      <c r="L100" s="0" t="n">
        <f aca="false">SUM(COUNTIF(F100,F2),COUNTIF(G100,G2),COUNTIF(H100,H2),COUNTIF(I100,I2),COUNTIF(J100,J2),COUNTIF(K100,K2))</f>
        <v>4</v>
      </c>
      <c r="M100" s="0" t="n">
        <f aca="false">6-L100</f>
        <v>2</v>
      </c>
      <c r="N100" s="0" t="n">
        <f aca="false">COUNTIF(K100,K2)</f>
        <v>1</v>
      </c>
      <c r="O100" s="0" t="n">
        <f aca="false">COUNTIF(J100,J2)</f>
        <v>1</v>
      </c>
      <c r="P100" s="0" t="n">
        <f aca="false">L100-N100-O100</f>
        <v>2</v>
      </c>
      <c r="Q100" s="0" t="n">
        <v>1768</v>
      </c>
    </row>
    <row r="101" customFormat="false" ht="15" hidden="false" customHeight="false" outlineLevel="0" collapsed="false">
      <c r="A101" s="1" t="s">
        <v>45</v>
      </c>
      <c r="B101" s="0" t="s">
        <v>36</v>
      </c>
      <c r="C101" s="0" t="n">
        <v>2</v>
      </c>
      <c r="D101" s="0" t="n">
        <v>45</v>
      </c>
      <c r="E101" s="6" t="n">
        <v>4</v>
      </c>
      <c r="F101" s="0" t="n">
        <v>0</v>
      </c>
      <c r="G101" s="0" t="n">
        <v>0</v>
      </c>
      <c r="H101" s="0" t="n">
        <v>0</v>
      </c>
      <c r="I101" s="0" t="n">
        <v>1</v>
      </c>
      <c r="J101" s="0" t="n">
        <v>0</v>
      </c>
      <c r="K101" s="0" t="n">
        <v>0</v>
      </c>
      <c r="L101" s="0" t="n">
        <f aca="false">SUM(COUNTIF(F101,F3),COUNTIF(G101,G3),COUNTIF(H101,H3),COUNTIF(I101,I3),COUNTIF(J101,J3),COUNTIF(K101,K3))</f>
        <v>5</v>
      </c>
      <c r="M101" s="0" t="n">
        <f aca="false">6-L101</f>
        <v>1</v>
      </c>
      <c r="N101" s="0" t="n">
        <f aca="false">COUNTIF(K101,K3)</f>
        <v>1</v>
      </c>
      <c r="O101" s="0" t="n">
        <f aca="false">COUNTIF(J101,J3)</f>
        <v>0</v>
      </c>
      <c r="P101" s="0" t="n">
        <f aca="false">L101-N101-O101</f>
        <v>4</v>
      </c>
      <c r="Q101" s="0" t="n">
        <v>2632</v>
      </c>
    </row>
    <row r="102" customFormat="false" ht="15" hidden="false" customHeight="false" outlineLevel="0" collapsed="false">
      <c r="A102" s="1" t="s">
        <v>45</v>
      </c>
      <c r="B102" s="0" t="s">
        <v>36</v>
      </c>
      <c r="C102" s="0" t="n">
        <v>3</v>
      </c>
      <c r="D102" s="0" t="n">
        <v>6</v>
      </c>
      <c r="E102" s="0" t="n">
        <v>2</v>
      </c>
      <c r="F102" s="0" t="n">
        <v>0</v>
      </c>
      <c r="G102" s="0" t="n">
        <v>1</v>
      </c>
      <c r="H102" s="0" t="n">
        <v>0</v>
      </c>
      <c r="I102" s="0" t="n">
        <v>0</v>
      </c>
      <c r="J102" s="0" t="n">
        <v>0</v>
      </c>
      <c r="K102" s="0" t="n">
        <v>0</v>
      </c>
      <c r="L102" s="0" t="n">
        <f aca="false">SUM(COUNTIF(F102,F4),COUNTIF(G102,G4),COUNTIF(H102,H4),COUNTIF(I102,I4),COUNTIF(J102,J4),COUNTIF(K102,K4))</f>
        <v>4</v>
      </c>
      <c r="M102" s="0" t="n">
        <f aca="false">6-L102</f>
        <v>2</v>
      </c>
      <c r="N102" s="0" t="n">
        <f aca="false">COUNTIF(K102,K4)</f>
        <v>0</v>
      </c>
      <c r="O102" s="0" t="n">
        <f aca="false">COUNTIF(J102,J4)</f>
        <v>1</v>
      </c>
      <c r="P102" s="0" t="n">
        <f aca="false">L102-N102-O102</f>
        <v>3</v>
      </c>
      <c r="Q102" s="0" t="n">
        <v>2363</v>
      </c>
    </row>
    <row r="103" customFormat="false" ht="15" hidden="false" customHeight="false" outlineLevel="0" collapsed="false">
      <c r="A103" s="1" t="s">
        <v>45</v>
      </c>
      <c r="B103" s="0" t="s">
        <v>36</v>
      </c>
      <c r="C103" s="0" t="n">
        <v>4</v>
      </c>
      <c r="D103" s="0" t="n">
        <v>4</v>
      </c>
      <c r="E103" s="7" t="n">
        <v>4</v>
      </c>
      <c r="F103" s="0" t="n">
        <v>0</v>
      </c>
      <c r="G103" s="0" t="n">
        <v>0</v>
      </c>
      <c r="H103" s="0" t="n">
        <v>0</v>
      </c>
      <c r="I103" s="0" t="n">
        <v>1</v>
      </c>
      <c r="J103" s="0" t="n">
        <v>0</v>
      </c>
      <c r="L103" s="0" t="n">
        <f aca="false">SUM(COUNTIF(F103,F5),COUNTIF(G103,G5),COUNTIF(H103,H5),COUNTIF(I103,I5),COUNTIF(J103,J5),COUNTIF(K103,K5))</f>
        <v>5</v>
      </c>
      <c r="M103" s="0" t="n">
        <f aca="false">5-L103</f>
        <v>0</v>
      </c>
      <c r="N103" s="0" t="n">
        <f aca="false">COUNTIF(J103,J5)</f>
        <v>1</v>
      </c>
      <c r="O103" s="0" t="n">
        <f aca="false">COUNTIF(I103,I5)</f>
        <v>1</v>
      </c>
      <c r="P103" s="0" t="n">
        <f aca="false">L103-N103-O103</f>
        <v>3</v>
      </c>
      <c r="Q103" s="0" t="n">
        <v>7433</v>
      </c>
    </row>
    <row r="104" customFormat="false" ht="15" hidden="false" customHeight="false" outlineLevel="0" collapsed="false">
      <c r="A104" s="1" t="s">
        <v>45</v>
      </c>
      <c r="B104" s="0" t="s">
        <v>36</v>
      </c>
      <c r="C104" s="0" t="n">
        <v>5</v>
      </c>
      <c r="D104" s="0" t="n">
        <v>5</v>
      </c>
      <c r="E104" s="0" t="n">
        <v>34</v>
      </c>
      <c r="F104" s="0" t="n">
        <v>0</v>
      </c>
      <c r="G104" s="0" t="n">
        <v>0</v>
      </c>
      <c r="H104" s="0" t="n">
        <v>1</v>
      </c>
      <c r="I104" s="0" t="n">
        <v>1</v>
      </c>
      <c r="J104" s="0" t="n">
        <v>0</v>
      </c>
      <c r="L104" s="0" t="n">
        <f aca="false">SUM(COUNTIF(F104,F6),COUNTIF(G104,G6),COUNTIF(H104,H6),COUNTIF(I104,I6),COUNTIF(J104,J6),COUNTIF(K104,K6))</f>
        <v>2</v>
      </c>
      <c r="M104" s="0" t="n">
        <f aca="false">5-L104</f>
        <v>3</v>
      </c>
      <c r="N104" s="0" t="n">
        <f aca="false">COUNTIF(J104,J6)</f>
        <v>0</v>
      </c>
      <c r="P104" s="0" t="n">
        <f aca="false">L104-N104-O104</f>
        <v>2</v>
      </c>
      <c r="Q104" s="0" t="n">
        <v>1915</v>
      </c>
    </row>
    <row r="105" customFormat="false" ht="15" hidden="false" customHeight="false" outlineLevel="0" collapsed="false">
      <c r="A105" s="1" t="s">
        <v>45</v>
      </c>
      <c r="B105" s="0" t="s">
        <v>36</v>
      </c>
      <c r="C105" s="0" t="n">
        <v>6</v>
      </c>
      <c r="D105" s="0" t="n">
        <v>15</v>
      </c>
      <c r="E105" s="7" t="n">
        <v>15</v>
      </c>
      <c r="F105" s="0" t="n">
        <v>1</v>
      </c>
      <c r="G105" s="0" t="n">
        <v>0</v>
      </c>
      <c r="H105" s="0" t="n">
        <v>0</v>
      </c>
      <c r="I105" s="0" t="n">
        <v>0</v>
      </c>
      <c r="J105" s="0" t="n">
        <v>1</v>
      </c>
      <c r="K105" s="0" t="n">
        <v>0</v>
      </c>
      <c r="L105" s="0" t="n">
        <f aca="false">SUM(COUNTIF(F105,F7),COUNTIF(G105,G7),COUNTIF(H105,H7),COUNTIF(I105,I7),COUNTIF(J105,J7),COUNTIF(K105,K7))</f>
        <v>6</v>
      </c>
      <c r="M105" s="0" t="n">
        <f aca="false">6-L105</f>
        <v>0</v>
      </c>
      <c r="N105" s="0" t="n">
        <f aca="false">COUNTIF(K105,K7)</f>
        <v>1</v>
      </c>
      <c r="O105" s="0" t="n">
        <f aca="false">COUNTIF(J105,J7)</f>
        <v>1</v>
      </c>
      <c r="P105" s="0" t="n">
        <f aca="false">L105-N105-O105</f>
        <v>4</v>
      </c>
      <c r="Q105" s="0" t="n">
        <v>8665</v>
      </c>
    </row>
    <row r="106" customFormat="false" ht="15" hidden="false" customHeight="false" outlineLevel="0" collapsed="false">
      <c r="A106" s="1" t="s">
        <v>45</v>
      </c>
      <c r="B106" s="0" t="s">
        <v>36</v>
      </c>
      <c r="C106" s="0" t="n">
        <v>7</v>
      </c>
      <c r="D106" s="0" t="n">
        <v>345</v>
      </c>
      <c r="E106" s="0" t="n">
        <v>6</v>
      </c>
      <c r="F106" s="0" t="n">
        <v>0</v>
      </c>
      <c r="G106" s="0" t="n">
        <v>0</v>
      </c>
      <c r="H106" s="0" t="n">
        <v>0</v>
      </c>
      <c r="I106" s="0" t="n">
        <v>0</v>
      </c>
      <c r="J106" s="0" t="n">
        <v>0</v>
      </c>
      <c r="K106" s="0" t="n">
        <v>1</v>
      </c>
      <c r="L106" s="0" t="n">
        <f aca="false">SUM(COUNTIF(F106,F8),COUNTIF(G106,G8),COUNTIF(H106,H8),COUNTIF(I106,I8),COUNTIF(J106,J8),COUNTIF(K106,K8))</f>
        <v>2</v>
      </c>
      <c r="M106" s="0" t="n">
        <f aca="false">6-L106</f>
        <v>4</v>
      </c>
      <c r="N106" s="0" t="n">
        <f aca="false">COUNTIF(K106,K8)</f>
        <v>0</v>
      </c>
      <c r="O106" s="0" t="n">
        <f aca="false">COUNTIF(J106,J8)</f>
        <v>0</v>
      </c>
      <c r="P106" s="0" t="n">
        <f aca="false">L106-N106-O106</f>
        <v>2</v>
      </c>
      <c r="Q106" s="0" t="n">
        <v>5576</v>
      </c>
    </row>
    <row r="107" customFormat="false" ht="15" hidden="false" customHeight="false" outlineLevel="0" collapsed="false">
      <c r="A107" s="1" t="s">
        <v>45</v>
      </c>
      <c r="B107" s="0" t="s">
        <v>36</v>
      </c>
      <c r="C107" s="0" t="n">
        <v>8</v>
      </c>
      <c r="D107" s="0" t="n">
        <v>24</v>
      </c>
      <c r="E107" s="6" t="n">
        <v>4</v>
      </c>
      <c r="F107" s="0" t="n">
        <v>0</v>
      </c>
      <c r="G107" s="0" t="n">
        <v>0</v>
      </c>
      <c r="H107" s="0" t="n">
        <v>0</v>
      </c>
      <c r="I107" s="0" t="n">
        <v>1</v>
      </c>
      <c r="J107" s="0" t="n">
        <v>0</v>
      </c>
      <c r="L107" s="0" t="n">
        <f aca="false">SUM(COUNTIF(F107,F9),COUNTIF(G107,G9),COUNTIF(H107,H9),COUNTIF(I107,I9),COUNTIF(J107,J9),COUNTIF(K107,K9))</f>
        <v>4</v>
      </c>
      <c r="M107" s="0" t="n">
        <f aca="false">5-L107</f>
        <v>1</v>
      </c>
      <c r="N107" s="0" t="n">
        <f aca="false">COUNTIF(J107,J9)</f>
        <v>1</v>
      </c>
      <c r="P107" s="0" t="n">
        <f aca="false">L107-N107-O107</f>
        <v>3</v>
      </c>
      <c r="Q107" s="0" t="n">
        <v>606</v>
      </c>
    </row>
    <row r="108" customFormat="false" ht="15" hidden="false" customHeight="false" outlineLevel="0" collapsed="false">
      <c r="A108" s="1" t="s">
        <v>45</v>
      </c>
      <c r="B108" s="0" t="s">
        <v>36</v>
      </c>
      <c r="C108" s="0" t="n">
        <v>9</v>
      </c>
      <c r="D108" s="0" t="n">
        <v>6</v>
      </c>
      <c r="E108" s="0" t="n">
        <v>2345</v>
      </c>
      <c r="F108" s="0" t="n">
        <v>0</v>
      </c>
      <c r="G108" s="0" t="n">
        <v>1</v>
      </c>
      <c r="H108" s="0" t="n">
        <v>1</v>
      </c>
      <c r="I108" s="0" t="n">
        <v>1</v>
      </c>
      <c r="J108" s="0" t="n">
        <v>1</v>
      </c>
      <c r="K108" s="0" t="n">
        <v>0</v>
      </c>
      <c r="L108" s="0" t="n">
        <f aca="false">SUM(COUNTIF(F108,F10),COUNTIF(G108,G10),COUNTIF(H108,H10),COUNTIF(I108,I10),COUNTIF(J108,J10),COUNTIF(K108,K10))</f>
        <v>1</v>
      </c>
      <c r="M108" s="0" t="n">
        <f aca="false">6-L108</f>
        <v>5</v>
      </c>
      <c r="N108" s="0" t="n">
        <f aca="false">COUNTIF(K108,K10)</f>
        <v>0</v>
      </c>
      <c r="O108" s="0" t="n">
        <f aca="false">COUNTIF(J108,J10)</f>
        <v>0</v>
      </c>
      <c r="P108" s="0" t="n">
        <f aca="false">L108-N108-O108</f>
        <v>1</v>
      </c>
      <c r="Q108" s="0" t="n">
        <v>3062</v>
      </c>
    </row>
    <row r="109" customFormat="false" ht="15" hidden="false" customHeight="false" outlineLevel="0" collapsed="false">
      <c r="A109" s="1" t="s">
        <v>45</v>
      </c>
      <c r="B109" s="0" t="s">
        <v>36</v>
      </c>
      <c r="C109" s="0" t="n">
        <v>10</v>
      </c>
      <c r="D109" s="0" t="n">
        <v>4</v>
      </c>
      <c r="E109" s="7" t="n">
        <v>4</v>
      </c>
      <c r="F109" s="0" t="n">
        <v>0</v>
      </c>
      <c r="G109" s="0" t="n">
        <v>0</v>
      </c>
      <c r="H109" s="0" t="n">
        <v>0</v>
      </c>
      <c r="I109" s="0" t="n">
        <v>1</v>
      </c>
      <c r="J109" s="0" t="n">
        <v>0</v>
      </c>
      <c r="L109" s="0" t="n">
        <f aca="false">SUM(COUNTIF(F109,F11),COUNTIF(G109,G11),COUNTIF(H109,H11),COUNTIF(I109,I11),COUNTIF(J109,J11),COUNTIF(K109,K11))</f>
        <v>5</v>
      </c>
      <c r="M109" s="0" t="n">
        <f aca="false">5-L109</f>
        <v>0</v>
      </c>
      <c r="N109" s="0" t="n">
        <f aca="false">COUNTIF(J109,J11)</f>
        <v>1</v>
      </c>
      <c r="P109" s="0" t="n">
        <f aca="false">L109-N109-O109</f>
        <v>4</v>
      </c>
      <c r="Q109" s="0" t="n">
        <v>554</v>
      </c>
    </row>
    <row r="110" customFormat="false" ht="15" hidden="false" customHeight="false" outlineLevel="0" collapsed="false">
      <c r="A110" s="1" t="s">
        <v>45</v>
      </c>
      <c r="B110" s="0" t="s">
        <v>36</v>
      </c>
      <c r="C110" s="0" t="n">
        <v>11</v>
      </c>
      <c r="D110" s="0" t="n">
        <v>25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 t="n">
        <v>10801</v>
      </c>
    </row>
    <row r="111" customFormat="false" ht="15" hidden="false" customHeight="false" outlineLevel="0" collapsed="false">
      <c r="A111" s="1" t="s">
        <v>45</v>
      </c>
      <c r="B111" s="0" t="s">
        <v>36</v>
      </c>
      <c r="C111" s="0" t="n">
        <v>12</v>
      </c>
      <c r="D111" s="0" t="n">
        <v>5</v>
      </c>
      <c r="E111" s="0" t="n">
        <v>4</v>
      </c>
      <c r="F111" s="0" t="n">
        <v>0</v>
      </c>
      <c r="G111" s="0" t="n">
        <v>0</v>
      </c>
      <c r="H111" s="0" t="n">
        <v>0</v>
      </c>
      <c r="I111" s="0" t="n">
        <v>1</v>
      </c>
      <c r="J111" s="0" t="n">
        <v>0</v>
      </c>
      <c r="K111" s="0" t="n">
        <v>0</v>
      </c>
      <c r="L111" s="0" t="n">
        <f aca="false">SUM(COUNTIF(F111,F13),COUNTIF(G111,G13),COUNTIF(H111,H13),COUNTIF(I111,I13),COUNTIF(J111,J13),COUNTIF(K111,K13))</f>
        <v>4</v>
      </c>
      <c r="M111" s="0" t="n">
        <f aca="false">6-L111</f>
        <v>2</v>
      </c>
      <c r="N111" s="0" t="n">
        <f aca="false">COUNTIF(K111,K13)</f>
        <v>1</v>
      </c>
      <c r="O111" s="0" t="n">
        <f aca="false">COUNTIF(J111,J13)</f>
        <v>0</v>
      </c>
      <c r="P111" s="0" t="n">
        <f aca="false">L111-N111-O111</f>
        <v>3</v>
      </c>
      <c r="Q111" s="0" t="n">
        <v>3499</v>
      </c>
    </row>
    <row r="112" customFormat="false" ht="15" hidden="false" customHeight="false" outlineLevel="0" collapsed="false">
      <c r="A112" s="1" t="s">
        <v>45</v>
      </c>
      <c r="B112" s="0" t="s">
        <v>36</v>
      </c>
      <c r="C112" s="0" t="n">
        <v>13</v>
      </c>
      <c r="D112" s="0" t="n">
        <v>34</v>
      </c>
      <c r="E112" s="6" t="n">
        <v>3</v>
      </c>
      <c r="F112" s="0" t="n">
        <v>0</v>
      </c>
      <c r="G112" s="0" t="n">
        <v>0</v>
      </c>
      <c r="H112" s="0" t="n">
        <v>1</v>
      </c>
      <c r="I112" s="0" t="n">
        <v>0</v>
      </c>
      <c r="J112" s="0" t="n">
        <v>0</v>
      </c>
      <c r="L112" s="0" t="n">
        <f aca="false">SUM(COUNTIF(F112,F14),COUNTIF(G112,G14),COUNTIF(H112,H14),COUNTIF(I112,I14),COUNTIF(J112,J14),COUNTIF(K112,K14))</f>
        <v>4</v>
      </c>
      <c r="M112" s="0" t="n">
        <f aca="false">5-L112</f>
        <v>1</v>
      </c>
      <c r="N112" s="0" t="n">
        <f aca="false">COUNTIF(J112,J14)</f>
        <v>1</v>
      </c>
      <c r="O112" s="0" t="n">
        <f aca="false">COUNTIF(I112,I14)</f>
        <v>0</v>
      </c>
      <c r="P112" s="0" t="n">
        <f aca="false">L112-N112-O112</f>
        <v>3</v>
      </c>
      <c r="Q112" s="0" t="n">
        <v>2227</v>
      </c>
    </row>
    <row r="113" customFormat="false" ht="15" hidden="false" customHeight="false" outlineLevel="0" collapsed="false">
      <c r="A113" s="1" t="s">
        <v>45</v>
      </c>
      <c r="B113" s="0" t="s">
        <v>36</v>
      </c>
      <c r="C113" s="0" t="n">
        <v>14</v>
      </c>
      <c r="D113" s="0" t="n">
        <v>35</v>
      </c>
      <c r="E113" s="6" t="n">
        <v>3</v>
      </c>
      <c r="F113" s="0" t="n">
        <v>0</v>
      </c>
      <c r="G113" s="0" t="n">
        <v>0</v>
      </c>
      <c r="H113" s="0" t="n">
        <v>1</v>
      </c>
      <c r="I113" s="0" t="n">
        <v>0</v>
      </c>
      <c r="J113" s="0" t="n">
        <v>0</v>
      </c>
      <c r="K113" s="0" t="n">
        <v>0</v>
      </c>
      <c r="L113" s="0" t="n">
        <f aca="false">SUM(COUNTIF(F113,F15),COUNTIF(G113,G15),COUNTIF(H113,H15),COUNTIF(I113,I15),COUNTIF(J113,J15),COUNTIF(K113,K15))</f>
        <v>5</v>
      </c>
      <c r="M113" s="0" t="n">
        <f aca="false">6-L113</f>
        <v>1</v>
      </c>
      <c r="N113" s="0" t="n">
        <f aca="false">COUNTIF(K113,K15)</f>
        <v>1</v>
      </c>
      <c r="O113" s="0" t="n">
        <f aca="false">COUNTIF(J113,J15)</f>
        <v>0</v>
      </c>
      <c r="P113" s="0" t="n">
        <f aca="false">L113-N113-O113</f>
        <v>4</v>
      </c>
      <c r="Q113" s="0" t="n">
        <v>1328</v>
      </c>
      <c r="R113" s="8" t="n">
        <f aca="false">SUM(L100:L113)</f>
        <v>51</v>
      </c>
    </row>
    <row r="114" customFormat="false" ht="15" hidden="false" customHeight="false" outlineLevel="0" collapsed="false">
      <c r="A114" s="1" t="s">
        <v>46</v>
      </c>
      <c r="B114" s="0" t="s">
        <v>38</v>
      </c>
      <c r="C114" s="0" t="n">
        <v>1</v>
      </c>
      <c r="D114" s="0" t="n">
        <v>15</v>
      </c>
      <c r="E114" s="0" t="n">
        <v>6</v>
      </c>
      <c r="F114" s="0" t="n">
        <v>0</v>
      </c>
      <c r="G114" s="0" t="n">
        <v>0</v>
      </c>
      <c r="H114" s="0" t="n">
        <v>0</v>
      </c>
      <c r="I114" s="0" t="n">
        <v>0</v>
      </c>
      <c r="J114" s="0" t="n">
        <v>0</v>
      </c>
      <c r="K114" s="0" t="n">
        <v>1</v>
      </c>
      <c r="L114" s="0" t="n">
        <f aca="false">SUM(COUNTIF(F114,F2),COUNTIF(G114,G2),COUNTIF(H114,H2),COUNTIF(I114,I2),COUNTIF(J114,J2),COUNTIF(K114,K2))</f>
        <v>3</v>
      </c>
      <c r="M114" s="0" t="n">
        <f aca="false">6-L114</f>
        <v>3</v>
      </c>
      <c r="N114" s="0" t="n">
        <f aca="false">COUNTIF(K114,K2)</f>
        <v>0</v>
      </c>
      <c r="O114" s="0" t="n">
        <f aca="false">COUNTIF(J114,J2)</f>
        <v>0</v>
      </c>
      <c r="P114" s="0" t="n">
        <f aca="false">L114-N114-O114</f>
        <v>3</v>
      </c>
      <c r="Q114" s="0" t="n">
        <v>4307</v>
      </c>
    </row>
    <row r="115" customFormat="false" ht="15" hidden="false" customHeight="false" outlineLevel="0" collapsed="false">
      <c r="A115" s="1" t="s">
        <v>46</v>
      </c>
      <c r="B115" s="0" t="s">
        <v>38</v>
      </c>
      <c r="C115" s="0" t="n">
        <v>2</v>
      </c>
      <c r="D115" s="0" t="n">
        <v>45</v>
      </c>
      <c r="E115" s="0" t="n">
        <v>3</v>
      </c>
      <c r="F115" s="0" t="n">
        <v>0</v>
      </c>
      <c r="G115" s="0" t="n">
        <v>0</v>
      </c>
      <c r="H115" s="0" t="n">
        <v>1</v>
      </c>
      <c r="I115" s="0" t="n">
        <v>0</v>
      </c>
      <c r="J115" s="0" t="n">
        <v>0</v>
      </c>
      <c r="K115" s="0" t="n">
        <v>0</v>
      </c>
      <c r="L115" s="0" t="n">
        <f aca="false">SUM(COUNTIF(F115,F3),COUNTIF(G115,G3),COUNTIF(H115,H3),COUNTIF(I115,I3),COUNTIF(J115,J3),COUNTIF(K115,K3))</f>
        <v>3</v>
      </c>
      <c r="M115" s="0" t="n">
        <f aca="false">6-L115</f>
        <v>3</v>
      </c>
      <c r="N115" s="0" t="n">
        <f aca="false">COUNTIF(K115,K3)</f>
        <v>1</v>
      </c>
      <c r="O115" s="0" t="n">
        <f aca="false">COUNTIF(J115,J3)</f>
        <v>0</v>
      </c>
      <c r="P115" s="0" t="n">
        <f aca="false">L115-N115-O115</f>
        <v>2</v>
      </c>
      <c r="Q115" s="0" t="n">
        <v>9623</v>
      </c>
    </row>
    <row r="116" customFormat="false" ht="15" hidden="false" customHeight="false" outlineLevel="0" collapsed="false">
      <c r="A116" s="1" t="s">
        <v>46</v>
      </c>
      <c r="B116" s="0" t="s">
        <v>38</v>
      </c>
      <c r="C116" s="0" t="n">
        <v>3</v>
      </c>
      <c r="D116" s="0" t="n">
        <v>6</v>
      </c>
      <c r="E116" s="0" t="n">
        <v>34</v>
      </c>
      <c r="F116" s="0" t="n">
        <v>0</v>
      </c>
      <c r="G116" s="0" t="n">
        <v>0</v>
      </c>
      <c r="H116" s="0" t="n">
        <v>1</v>
      </c>
      <c r="I116" s="0" t="n">
        <v>1</v>
      </c>
      <c r="J116" s="0" t="n">
        <v>0</v>
      </c>
      <c r="K116" s="0" t="n">
        <v>0</v>
      </c>
      <c r="L116" s="0" t="n">
        <f aca="false">SUM(COUNTIF(F116,F4),COUNTIF(G116,G4),COUNTIF(H116,H4),COUNTIF(I116,I4),COUNTIF(J116,J4),COUNTIF(K116,K4))</f>
        <v>3</v>
      </c>
      <c r="M116" s="0" t="n">
        <f aca="false">6-L116</f>
        <v>3</v>
      </c>
      <c r="N116" s="0" t="n">
        <f aca="false">COUNTIF(K116,K4)</f>
        <v>0</v>
      </c>
      <c r="O116" s="0" t="n">
        <f aca="false">COUNTIF(J116,J4)</f>
        <v>1</v>
      </c>
      <c r="P116" s="0" t="n">
        <f aca="false">L116-N116-O116</f>
        <v>2</v>
      </c>
      <c r="Q116" s="0" t="n">
        <v>5581</v>
      </c>
    </row>
    <row r="117" customFormat="false" ht="15" hidden="false" customHeight="false" outlineLevel="0" collapsed="false">
      <c r="A117" s="1" t="s">
        <v>46</v>
      </c>
      <c r="B117" s="0" t="s">
        <v>38</v>
      </c>
      <c r="C117" s="0" t="n">
        <v>4</v>
      </c>
      <c r="D117" s="0" t="n">
        <v>4</v>
      </c>
      <c r="E117" s="0" t="n">
        <v>5</v>
      </c>
      <c r="F117" s="0" t="n">
        <v>0</v>
      </c>
      <c r="G117" s="0" t="n">
        <v>0</v>
      </c>
      <c r="H117" s="0" t="n">
        <v>0</v>
      </c>
      <c r="I117" s="0" t="n">
        <v>0</v>
      </c>
      <c r="J117" s="0" t="n">
        <v>1</v>
      </c>
      <c r="L117" s="0" t="n">
        <f aca="false">SUM(COUNTIF(F117,F5),COUNTIF(G117,G5),COUNTIF(H117,H5),COUNTIF(I117,I5),COUNTIF(J117,J5),COUNTIF(K117,K5))</f>
        <v>3</v>
      </c>
      <c r="M117" s="0" t="n">
        <f aca="false">5-L117</f>
        <v>2</v>
      </c>
      <c r="N117" s="0" t="n">
        <f aca="false">COUNTIF(J117,J5)</f>
        <v>0</v>
      </c>
      <c r="O117" s="0" t="n">
        <f aca="false">COUNTIF(I117,I5)</f>
        <v>0</v>
      </c>
      <c r="P117" s="0" t="n">
        <f aca="false">L117-N117-O117</f>
        <v>3</v>
      </c>
      <c r="Q117" s="0" t="n">
        <v>5466</v>
      </c>
    </row>
    <row r="118" customFormat="false" ht="15" hidden="false" customHeight="false" outlineLevel="0" collapsed="false">
      <c r="A118" s="1" t="s">
        <v>46</v>
      </c>
      <c r="B118" s="0" t="s">
        <v>38</v>
      </c>
      <c r="C118" s="0" t="n">
        <v>5</v>
      </c>
      <c r="D118" s="0" t="n">
        <v>5</v>
      </c>
      <c r="E118" s="7" t="n">
        <v>5</v>
      </c>
      <c r="F118" s="0" t="n">
        <v>0</v>
      </c>
      <c r="G118" s="0" t="n">
        <v>0</v>
      </c>
      <c r="H118" s="0" t="n">
        <v>0</v>
      </c>
      <c r="I118" s="0" t="n">
        <v>0</v>
      </c>
      <c r="J118" s="0" t="n">
        <v>1</v>
      </c>
      <c r="L118" s="0" t="n">
        <f aca="false">SUM(COUNTIF(F118,F6),COUNTIF(G118,G6),COUNTIF(H118,H6),COUNTIF(I118,I6),COUNTIF(J118,J6),COUNTIF(K118,K6))</f>
        <v>5</v>
      </c>
      <c r="M118" s="0" t="n">
        <f aca="false">5-L118</f>
        <v>0</v>
      </c>
      <c r="N118" s="0" t="n">
        <f aca="false">COUNTIF(J118,J6)</f>
        <v>1</v>
      </c>
      <c r="P118" s="0" t="n">
        <f aca="false">L118-N118-O118</f>
        <v>4</v>
      </c>
      <c r="Q118" s="0" t="n">
        <v>1965</v>
      </c>
    </row>
    <row r="119" customFormat="false" ht="15" hidden="false" customHeight="false" outlineLevel="0" collapsed="false">
      <c r="A119" s="1" t="s">
        <v>46</v>
      </c>
      <c r="B119" s="0" t="s">
        <v>38</v>
      </c>
      <c r="C119" s="0" t="n">
        <v>6</v>
      </c>
      <c r="D119" s="0" t="n">
        <v>15</v>
      </c>
      <c r="E119" s="6" t="n">
        <v>1</v>
      </c>
      <c r="F119" s="0" t="n">
        <v>1</v>
      </c>
      <c r="G119" s="0" t="n">
        <v>0</v>
      </c>
      <c r="H119" s="0" t="n">
        <v>0</v>
      </c>
      <c r="I119" s="0" t="n">
        <v>0</v>
      </c>
      <c r="J119" s="0" t="n">
        <v>0</v>
      </c>
      <c r="K119" s="0" t="n">
        <v>0</v>
      </c>
      <c r="L119" s="0" t="n">
        <f aca="false">SUM(COUNTIF(F119,F7),COUNTIF(G119,G7),COUNTIF(H119,H7),COUNTIF(I119,I7),COUNTIF(J119,J7),COUNTIF(K119,K7))</f>
        <v>5</v>
      </c>
      <c r="M119" s="0" t="n">
        <f aca="false">6-L119</f>
        <v>1</v>
      </c>
      <c r="N119" s="0" t="n">
        <f aca="false">COUNTIF(K119,K7)</f>
        <v>1</v>
      </c>
      <c r="O119" s="0" t="n">
        <f aca="false">COUNTIF(J119,J7)</f>
        <v>0</v>
      </c>
      <c r="P119" s="0" t="n">
        <f aca="false">L119-N119-O119</f>
        <v>4</v>
      </c>
      <c r="Q119" s="0" t="n">
        <v>10377</v>
      </c>
    </row>
    <row r="120" customFormat="false" ht="15" hidden="false" customHeight="false" outlineLevel="0" collapsed="false">
      <c r="A120" s="1" t="s">
        <v>46</v>
      </c>
      <c r="B120" s="0" t="s">
        <v>38</v>
      </c>
      <c r="C120" s="0" t="n">
        <v>7</v>
      </c>
      <c r="D120" s="0" t="n">
        <v>345</v>
      </c>
      <c r="E120" s="6" t="n">
        <v>34</v>
      </c>
      <c r="F120" s="0" t="n">
        <v>0</v>
      </c>
      <c r="G120" s="0" t="n">
        <v>0</v>
      </c>
      <c r="H120" s="0" t="n">
        <v>1</v>
      </c>
      <c r="I120" s="0" t="n">
        <v>1</v>
      </c>
      <c r="J120" s="0" t="n">
        <v>0</v>
      </c>
      <c r="K120" s="0" t="n">
        <v>0</v>
      </c>
      <c r="L120" s="0" t="n">
        <f aca="false">SUM(COUNTIF(F120,F8),COUNTIF(G120,G8),COUNTIF(H120,H8),COUNTIF(I120,I8),COUNTIF(J120,J8),COUNTIF(K120,K8))</f>
        <v>5</v>
      </c>
      <c r="M120" s="0" t="n">
        <f aca="false">6-L120</f>
        <v>1</v>
      </c>
      <c r="N120" s="0" t="n">
        <f aca="false">COUNTIF(K120,K8)</f>
        <v>1</v>
      </c>
      <c r="O120" s="0" t="n">
        <f aca="false">COUNTIF(J120,J8)</f>
        <v>0</v>
      </c>
      <c r="P120" s="0" t="n">
        <f aca="false">L120-N120-O120</f>
        <v>4</v>
      </c>
      <c r="Q120" s="0" t="n">
        <v>6102</v>
      </c>
    </row>
    <row r="121" customFormat="false" ht="15" hidden="false" customHeight="false" outlineLevel="0" collapsed="false">
      <c r="A121" s="1" t="s">
        <v>46</v>
      </c>
      <c r="B121" s="0" t="s">
        <v>38</v>
      </c>
      <c r="C121" s="0" t="n">
        <v>8</v>
      </c>
      <c r="D121" s="0" t="n">
        <v>24</v>
      </c>
      <c r="E121" s="0" t="n">
        <v>5</v>
      </c>
      <c r="F121" s="0" t="n">
        <v>0</v>
      </c>
      <c r="G121" s="0" t="n">
        <v>0</v>
      </c>
      <c r="H121" s="0" t="n">
        <v>0</v>
      </c>
      <c r="I121" s="0" t="n">
        <v>0</v>
      </c>
      <c r="J121" s="0" t="n">
        <v>1</v>
      </c>
      <c r="L121" s="0" t="n">
        <f aca="false">SUM(COUNTIF(F121,F9),COUNTIF(G121,G9),COUNTIF(H121,H9),COUNTIF(I121,I9),COUNTIF(J121,J9),COUNTIF(K121,K9))</f>
        <v>2</v>
      </c>
      <c r="M121" s="0" t="n">
        <f aca="false">5-L121</f>
        <v>3</v>
      </c>
      <c r="N121" s="0" t="n">
        <f aca="false">COUNTIF(J121,J9)</f>
        <v>0</v>
      </c>
      <c r="P121" s="0" t="n">
        <f aca="false">L121-N121-O121</f>
        <v>2</v>
      </c>
      <c r="Q121" s="0" t="n">
        <v>4850</v>
      </c>
    </row>
    <row r="122" customFormat="false" ht="15" hidden="false" customHeight="false" outlineLevel="0" collapsed="false">
      <c r="A122" s="1" t="s">
        <v>46</v>
      </c>
      <c r="B122" s="0" t="s">
        <v>38</v>
      </c>
      <c r="C122" s="0" t="n">
        <v>9</v>
      </c>
      <c r="D122" s="0" t="n">
        <v>6</v>
      </c>
      <c r="E122" s="7" t="n">
        <v>6</v>
      </c>
      <c r="F122" s="0" t="n">
        <v>0</v>
      </c>
      <c r="G122" s="0" t="n">
        <v>0</v>
      </c>
      <c r="H122" s="0" t="n">
        <v>0</v>
      </c>
      <c r="I122" s="0" t="n">
        <v>0</v>
      </c>
      <c r="J122" s="0" t="n">
        <v>0</v>
      </c>
      <c r="K122" s="0" t="n">
        <v>1</v>
      </c>
      <c r="L122" s="0" t="n">
        <f aca="false">SUM(COUNTIF(F122,F10),COUNTIF(G122,G10),COUNTIF(H122,H10),COUNTIF(I122,I10),COUNTIF(J122,J10),COUNTIF(K122,K10))</f>
        <v>6</v>
      </c>
      <c r="M122" s="0" t="n">
        <f aca="false">6-L122</f>
        <v>0</v>
      </c>
      <c r="N122" s="0" t="n">
        <f aca="false">COUNTIF(K122,K10)</f>
        <v>1</v>
      </c>
      <c r="O122" s="0" t="n">
        <f aca="false">COUNTIF(J122,J10)</f>
        <v>1</v>
      </c>
      <c r="P122" s="0" t="n">
        <f aca="false">L122-N122-O122</f>
        <v>4</v>
      </c>
      <c r="Q122" s="0" t="n">
        <v>6619</v>
      </c>
    </row>
    <row r="123" customFormat="false" ht="15" hidden="false" customHeight="false" outlineLevel="0" collapsed="false">
      <c r="A123" s="1" t="s">
        <v>46</v>
      </c>
      <c r="B123" s="0" t="s">
        <v>38</v>
      </c>
      <c r="C123" s="0" t="n">
        <v>10</v>
      </c>
      <c r="D123" s="0" t="n">
        <v>4</v>
      </c>
      <c r="E123" s="0" t="n">
        <v>234</v>
      </c>
      <c r="F123" s="0" t="n">
        <v>0</v>
      </c>
      <c r="G123" s="0" t="n">
        <v>1</v>
      </c>
      <c r="H123" s="0" t="n">
        <v>1</v>
      </c>
      <c r="I123" s="0" t="n">
        <v>1</v>
      </c>
      <c r="J123" s="0" t="n">
        <v>0</v>
      </c>
      <c r="L123" s="0" t="n">
        <f aca="false">SUM(COUNTIF(F123,F11),COUNTIF(G123,G11),COUNTIF(H123,H11),COUNTIF(I123,I11),COUNTIF(J123,J11),COUNTIF(K123,K11))</f>
        <v>3</v>
      </c>
      <c r="M123" s="0" t="n">
        <f aca="false">5-L123</f>
        <v>2</v>
      </c>
      <c r="N123" s="0" t="n">
        <f aca="false">COUNTIF(J123,J11)</f>
        <v>1</v>
      </c>
      <c r="P123" s="0" t="n">
        <f aca="false">L123-N123-O123</f>
        <v>2</v>
      </c>
      <c r="Q123" s="0" t="n">
        <v>6209</v>
      </c>
    </row>
    <row r="124" customFormat="false" ht="15" hidden="false" customHeight="false" outlineLevel="0" collapsed="false">
      <c r="A124" s="1" t="s">
        <v>46</v>
      </c>
      <c r="B124" s="0" t="s">
        <v>38</v>
      </c>
      <c r="C124" s="0" t="n">
        <v>11</v>
      </c>
      <c r="D124" s="0" t="n">
        <v>25</v>
      </c>
      <c r="E124" s="0" t="n">
        <v>6</v>
      </c>
      <c r="F124" s="0" t="n">
        <v>0</v>
      </c>
      <c r="G124" s="0" t="n">
        <v>0</v>
      </c>
      <c r="H124" s="0" t="n">
        <v>0</v>
      </c>
      <c r="I124" s="0" t="n">
        <v>0</v>
      </c>
      <c r="J124" s="0" t="n">
        <v>0</v>
      </c>
      <c r="K124" s="0" t="n">
        <v>1</v>
      </c>
      <c r="L124" s="0" t="n">
        <f aca="false">SUM(COUNTIF(F124,F12),COUNTIF(G124,G12),COUNTIF(H124,H12),COUNTIF(I124,I12),COUNTIF(J124,J12),COUNTIF(K124,K12))</f>
        <v>3</v>
      </c>
      <c r="M124" s="0" t="n">
        <f aca="false">6-L124</f>
        <v>3</v>
      </c>
      <c r="N124" s="0" t="n">
        <f aca="false">COUNTIF(K124,K12)</f>
        <v>0</v>
      </c>
      <c r="O124" s="0" t="n">
        <f aca="false">COUNTIF(J124,J12)</f>
        <v>0</v>
      </c>
      <c r="P124" s="0" t="n">
        <f aca="false">L124-N124-O124</f>
        <v>3</v>
      </c>
      <c r="Q124" s="0" t="n">
        <v>3429</v>
      </c>
    </row>
    <row r="125" customFormat="false" ht="15" hidden="false" customHeight="false" outlineLevel="0" collapsed="false">
      <c r="A125" s="1" t="s">
        <v>46</v>
      </c>
      <c r="B125" s="0" t="s">
        <v>38</v>
      </c>
      <c r="C125" s="0" t="n">
        <v>12</v>
      </c>
      <c r="D125" s="0" t="n">
        <v>5</v>
      </c>
      <c r="E125" s="0" t="n">
        <v>6</v>
      </c>
      <c r="F125" s="0" t="n">
        <v>0</v>
      </c>
      <c r="G125" s="0" t="n">
        <v>0</v>
      </c>
      <c r="H125" s="0" t="n">
        <v>0</v>
      </c>
      <c r="I125" s="0" t="n">
        <v>0</v>
      </c>
      <c r="J125" s="0" t="n">
        <v>0</v>
      </c>
      <c r="K125" s="0" t="n">
        <v>1</v>
      </c>
      <c r="L125" s="0" t="n">
        <f aca="false">SUM(COUNTIF(F125,F13),COUNTIF(G125,G13),COUNTIF(H125,H13),COUNTIF(I125,I13),COUNTIF(J125,J13),COUNTIF(K125,K13))</f>
        <v>4</v>
      </c>
      <c r="M125" s="0" t="n">
        <f aca="false">6-L125</f>
        <v>2</v>
      </c>
      <c r="N125" s="0" t="n">
        <f aca="false">COUNTIF(K125,K13)</f>
        <v>0</v>
      </c>
      <c r="O125" s="0" t="n">
        <f aca="false">COUNTIF(J125,J13)</f>
        <v>0</v>
      </c>
      <c r="P125" s="0" t="n">
        <f aca="false">L125-N125-O125</f>
        <v>4</v>
      </c>
      <c r="Q125" s="0" t="n">
        <v>7514</v>
      </c>
    </row>
    <row r="126" customFormat="false" ht="15" hidden="false" customHeight="false" outlineLevel="0" collapsed="false">
      <c r="A126" s="1" t="s">
        <v>46</v>
      </c>
      <c r="B126" s="0" t="s">
        <v>38</v>
      </c>
      <c r="C126" s="0" t="n">
        <v>13</v>
      </c>
      <c r="D126" s="0" t="n">
        <v>34</v>
      </c>
      <c r="E126" s="6" t="n">
        <v>3</v>
      </c>
      <c r="F126" s="0" t="n">
        <v>0</v>
      </c>
      <c r="G126" s="0" t="n">
        <v>0</v>
      </c>
      <c r="H126" s="0" t="n">
        <v>1</v>
      </c>
      <c r="I126" s="0" t="n">
        <v>0</v>
      </c>
      <c r="J126" s="0" t="n">
        <v>0</v>
      </c>
      <c r="L126" s="0" t="n">
        <f aca="false">SUM(COUNTIF(F126,F14),COUNTIF(G126,G14),COUNTIF(H126,H14),COUNTIF(I126,I14),COUNTIF(J126,J14),COUNTIF(K126,K14))</f>
        <v>4</v>
      </c>
      <c r="M126" s="0" t="n">
        <f aca="false">5-L126</f>
        <v>1</v>
      </c>
      <c r="N126" s="0" t="n">
        <f aca="false">COUNTIF(J126,J14)</f>
        <v>1</v>
      </c>
      <c r="O126" s="0" t="n">
        <f aca="false">COUNTIF(I126,I14)</f>
        <v>0</v>
      </c>
      <c r="P126" s="0" t="n">
        <f aca="false">L126-N126-O126</f>
        <v>3</v>
      </c>
      <c r="Q126" s="0" t="n">
        <v>7758</v>
      </c>
    </row>
    <row r="127" customFormat="false" ht="15" hidden="false" customHeight="false" outlineLevel="0" collapsed="false">
      <c r="A127" s="1" t="s">
        <v>46</v>
      </c>
      <c r="B127" s="0" t="s">
        <v>38</v>
      </c>
      <c r="C127" s="0" t="n">
        <v>14</v>
      </c>
      <c r="D127" s="0" t="n">
        <v>35</v>
      </c>
      <c r="E127" s="6" t="n">
        <v>3</v>
      </c>
      <c r="F127" s="0" t="n">
        <v>0</v>
      </c>
      <c r="G127" s="0" t="n">
        <v>0</v>
      </c>
      <c r="H127" s="0" t="n">
        <v>1</v>
      </c>
      <c r="I127" s="0" t="n">
        <v>0</v>
      </c>
      <c r="J127" s="0" t="n">
        <v>0</v>
      </c>
      <c r="K127" s="0" t="n">
        <v>0</v>
      </c>
      <c r="L127" s="0" t="n">
        <f aca="false">SUM(COUNTIF(F127,F15),COUNTIF(G127,G15),COUNTIF(H127,H15),COUNTIF(I127,I15),COUNTIF(J127,J15),COUNTIF(K127,K15))</f>
        <v>5</v>
      </c>
      <c r="M127" s="0" t="n">
        <f aca="false">6-L127</f>
        <v>1</v>
      </c>
      <c r="N127" s="0" t="n">
        <f aca="false">COUNTIF(K127,K15)</f>
        <v>1</v>
      </c>
      <c r="O127" s="0" t="n">
        <f aca="false">COUNTIF(J127,J15)</f>
        <v>0</v>
      </c>
      <c r="P127" s="0" t="n">
        <f aca="false">L127-N127-O127</f>
        <v>4</v>
      </c>
      <c r="Q127" s="0" t="n">
        <v>8714</v>
      </c>
      <c r="R127" s="8" t="n">
        <f aca="false">SUM(L114:L127)</f>
        <v>54</v>
      </c>
    </row>
    <row r="128" customFormat="false" ht="15" hidden="false" customHeight="false" outlineLevel="0" collapsed="false">
      <c r="A128" s="1" t="s">
        <v>47</v>
      </c>
      <c r="B128" s="0" t="s">
        <v>40</v>
      </c>
      <c r="C128" s="0" t="n">
        <v>1</v>
      </c>
      <c r="D128" s="0" t="n">
        <v>15</v>
      </c>
      <c r="E128" s="0" t="n">
        <v>4</v>
      </c>
      <c r="F128" s="0" t="n">
        <v>0</v>
      </c>
      <c r="G128" s="0" t="n">
        <v>0</v>
      </c>
      <c r="H128" s="0" t="n">
        <v>0</v>
      </c>
      <c r="I128" s="0" t="n">
        <v>1</v>
      </c>
      <c r="J128" s="0" t="n">
        <v>0</v>
      </c>
      <c r="K128" s="0" t="n">
        <v>0</v>
      </c>
      <c r="L128" s="0" t="n">
        <f aca="false">SUM(COUNTIF(F128,F2),COUNTIF(G128,G2),COUNTIF(H128,H2),COUNTIF(I128,I2),COUNTIF(J128,J2),COUNTIF(K128,K2))</f>
        <v>3</v>
      </c>
      <c r="M128" s="0" t="n">
        <f aca="false">6-L128</f>
        <v>3</v>
      </c>
      <c r="N128" s="0" t="n">
        <f aca="false">COUNTIF(K128,K2)</f>
        <v>1</v>
      </c>
      <c r="O128" s="0" t="n">
        <f aca="false">COUNTIF(J128,J2)</f>
        <v>0</v>
      </c>
      <c r="P128" s="0" t="n">
        <f aca="false">L128-N128-O128</f>
        <v>2</v>
      </c>
      <c r="Q128" s="0" t="n">
        <v>4983</v>
      </c>
    </row>
    <row r="129" customFormat="false" ht="15" hidden="false" customHeight="false" outlineLevel="0" collapsed="false">
      <c r="A129" s="1" t="s">
        <v>47</v>
      </c>
      <c r="B129" s="0" t="s">
        <v>40</v>
      </c>
      <c r="C129" s="0" t="n">
        <v>2</v>
      </c>
      <c r="D129" s="0" t="n">
        <v>45</v>
      </c>
      <c r="E129" s="0" t="n">
        <v>1</v>
      </c>
      <c r="F129" s="0" t="n">
        <v>1</v>
      </c>
      <c r="G129" s="0" t="n">
        <v>0</v>
      </c>
      <c r="H129" s="0" t="n">
        <v>0</v>
      </c>
      <c r="I129" s="0" t="n">
        <v>0</v>
      </c>
      <c r="J129" s="0" t="n">
        <v>0</v>
      </c>
      <c r="K129" s="0" t="n">
        <v>0</v>
      </c>
      <c r="L129" s="0" t="n">
        <f aca="false">SUM(COUNTIF(F129,F3),COUNTIF(G129,G3),COUNTIF(H129,H3),COUNTIF(I129,I3),COUNTIF(J129,J3),COUNTIF(K129,K3))</f>
        <v>3</v>
      </c>
      <c r="M129" s="0" t="n">
        <f aca="false">6-L129</f>
        <v>3</v>
      </c>
      <c r="N129" s="0" t="n">
        <f aca="false">COUNTIF(K129,K3)</f>
        <v>1</v>
      </c>
      <c r="O129" s="0" t="n">
        <f aca="false">COUNTIF(J129,J3)</f>
        <v>0</v>
      </c>
      <c r="P129" s="0" t="n">
        <f aca="false">L129-N129-O129</f>
        <v>2</v>
      </c>
      <c r="Q129" s="0" t="n">
        <v>7059</v>
      </c>
    </row>
    <row r="130" customFormat="false" ht="15" hidden="false" customHeight="false" outlineLevel="0" collapsed="false">
      <c r="A130" s="1" t="s">
        <v>47</v>
      </c>
      <c r="B130" s="0" t="s">
        <v>40</v>
      </c>
      <c r="C130" s="0" t="n">
        <v>3</v>
      </c>
      <c r="D130" s="0" t="n">
        <v>6</v>
      </c>
      <c r="E130" s="0" t="n">
        <v>4</v>
      </c>
      <c r="F130" s="0" t="n">
        <v>0</v>
      </c>
      <c r="G130" s="0" t="n">
        <v>0</v>
      </c>
      <c r="H130" s="0" t="n">
        <v>0</v>
      </c>
      <c r="I130" s="0" t="n">
        <v>1</v>
      </c>
      <c r="J130" s="0" t="n">
        <v>0</v>
      </c>
      <c r="K130" s="0" t="n">
        <v>0</v>
      </c>
      <c r="L130" s="0" t="n">
        <f aca="false">SUM(COUNTIF(F130,F4),COUNTIF(G130,G4),COUNTIF(H130,H4),COUNTIF(I130,I4),COUNTIF(J130,J4),COUNTIF(K130,K4))</f>
        <v>4</v>
      </c>
      <c r="M130" s="0" t="n">
        <f aca="false">6-L130</f>
        <v>2</v>
      </c>
      <c r="N130" s="0" t="n">
        <f aca="false">COUNTIF(K130,K4)</f>
        <v>0</v>
      </c>
      <c r="O130" s="0" t="n">
        <f aca="false">COUNTIF(J130,J4)</f>
        <v>1</v>
      </c>
      <c r="P130" s="0" t="n">
        <f aca="false">L130-N130-O130</f>
        <v>3</v>
      </c>
      <c r="Q130" s="0" t="n">
        <v>3392</v>
      </c>
    </row>
    <row r="131" customFormat="false" ht="15" hidden="false" customHeight="false" outlineLevel="0" collapsed="false">
      <c r="A131" s="1" t="s">
        <v>47</v>
      </c>
      <c r="B131" s="0" t="s">
        <v>40</v>
      </c>
      <c r="C131" s="0" t="n">
        <v>4</v>
      </c>
      <c r="D131" s="0" t="n">
        <v>4</v>
      </c>
      <c r="E131" s="0" t="n">
        <v>3</v>
      </c>
      <c r="F131" s="0" t="n">
        <v>0</v>
      </c>
      <c r="G131" s="0" t="n">
        <v>0</v>
      </c>
      <c r="H131" s="0" t="n">
        <v>1</v>
      </c>
      <c r="I131" s="0" t="n">
        <v>0</v>
      </c>
      <c r="J131" s="0" t="n">
        <v>0</v>
      </c>
      <c r="L131" s="0" t="n">
        <f aca="false">SUM(COUNTIF(F131,F5),COUNTIF(G131,G5),COUNTIF(H131,H5),COUNTIF(I131,I5),COUNTIF(J131,J5),COUNTIF(K131,K5))</f>
        <v>3</v>
      </c>
      <c r="M131" s="0" t="n">
        <f aca="false">5-L131</f>
        <v>2</v>
      </c>
      <c r="N131" s="0" t="n">
        <f aca="false">COUNTIF(J131,J5)</f>
        <v>1</v>
      </c>
      <c r="O131" s="0" t="n">
        <f aca="false">COUNTIF(I131,I5)</f>
        <v>0</v>
      </c>
      <c r="P131" s="0" t="n">
        <f aca="false">L131-N131-O131</f>
        <v>2</v>
      </c>
      <c r="Q131" s="0" t="n">
        <v>5583</v>
      </c>
    </row>
    <row r="132" customFormat="false" ht="15" hidden="false" customHeight="false" outlineLevel="0" collapsed="false">
      <c r="A132" s="1" t="s">
        <v>47</v>
      </c>
      <c r="B132" s="0" t="s">
        <v>40</v>
      </c>
      <c r="C132" s="0" t="n">
        <v>5</v>
      </c>
      <c r="D132" s="0" t="n">
        <v>5</v>
      </c>
      <c r="E132" s="0" t="n">
        <v>1</v>
      </c>
      <c r="F132" s="0" t="n">
        <v>1</v>
      </c>
      <c r="G132" s="0" t="n">
        <v>0</v>
      </c>
      <c r="H132" s="0" t="n">
        <v>0</v>
      </c>
      <c r="I132" s="0" t="n">
        <v>0</v>
      </c>
      <c r="J132" s="0" t="n">
        <v>0</v>
      </c>
      <c r="L132" s="0" t="n">
        <f aca="false">SUM(COUNTIF(F132,F6),COUNTIF(G132,G6),COUNTIF(H132,H6),COUNTIF(I132,I6),COUNTIF(J132,J6),COUNTIF(K132,K6))</f>
        <v>3</v>
      </c>
      <c r="M132" s="0" t="n">
        <f aca="false">5-L132</f>
        <v>2</v>
      </c>
      <c r="N132" s="0" t="n">
        <f aca="false">COUNTIF(J132,J6)</f>
        <v>0</v>
      </c>
      <c r="P132" s="0" t="n">
        <f aca="false">L132-N132-O132</f>
        <v>3</v>
      </c>
      <c r="Q132" s="0" t="n">
        <v>1893</v>
      </c>
    </row>
    <row r="133" customFormat="false" ht="15" hidden="false" customHeight="false" outlineLevel="0" collapsed="false">
      <c r="A133" s="1" t="s">
        <v>47</v>
      </c>
      <c r="B133" s="0" t="s">
        <v>40</v>
      </c>
      <c r="C133" s="0" t="n">
        <v>6</v>
      </c>
      <c r="D133" s="0" t="n">
        <v>15</v>
      </c>
      <c r="E133" s="0" t="n">
        <v>6</v>
      </c>
      <c r="F133" s="0" t="n">
        <v>0</v>
      </c>
      <c r="G133" s="0" t="n">
        <v>0</v>
      </c>
      <c r="H133" s="0" t="n">
        <v>0</v>
      </c>
      <c r="I133" s="0" t="n">
        <v>0</v>
      </c>
      <c r="J133" s="0" t="n">
        <v>0</v>
      </c>
      <c r="K133" s="0" t="n">
        <v>1</v>
      </c>
      <c r="L133" s="0" t="n">
        <f aca="false">SUM(COUNTIF(F133,F7),COUNTIF(G133,G7),COUNTIF(H133,H7),COUNTIF(I133,I7),COUNTIF(J133,J7),COUNTIF(K133,K7))</f>
        <v>3</v>
      </c>
      <c r="M133" s="0" t="n">
        <f aca="false">6-L133</f>
        <v>3</v>
      </c>
      <c r="N133" s="0" t="n">
        <f aca="false">COUNTIF(K133,K7)</f>
        <v>0</v>
      </c>
      <c r="O133" s="0" t="n">
        <f aca="false">COUNTIF(J133,J7)</f>
        <v>0</v>
      </c>
      <c r="P133" s="0" t="n">
        <f aca="false">L133-N133-O133</f>
        <v>3</v>
      </c>
      <c r="Q133" s="0" t="n">
        <v>4718</v>
      </c>
    </row>
    <row r="134" customFormat="false" ht="15" hidden="false" customHeight="false" outlineLevel="0" collapsed="false">
      <c r="A134" s="1" t="s">
        <v>47</v>
      </c>
      <c r="B134" s="0" t="s">
        <v>40</v>
      </c>
      <c r="C134" s="0" t="n">
        <v>7</v>
      </c>
      <c r="D134" s="0" t="n">
        <v>345</v>
      </c>
      <c r="E134" s="0" t="n">
        <v>1</v>
      </c>
      <c r="F134" s="0" t="n">
        <v>1</v>
      </c>
      <c r="G134" s="0" t="n">
        <v>0</v>
      </c>
      <c r="H134" s="0" t="n">
        <v>0</v>
      </c>
      <c r="I134" s="0" t="n">
        <v>0</v>
      </c>
      <c r="J134" s="0" t="n">
        <v>0</v>
      </c>
      <c r="K134" s="0" t="n">
        <v>0</v>
      </c>
      <c r="L134" s="0" t="n">
        <f aca="false">SUM(COUNTIF(F134,F8),COUNTIF(G134,G8),COUNTIF(H134,H8),COUNTIF(I134,I8),COUNTIF(J134,J8),COUNTIF(K134,K8))</f>
        <v>2</v>
      </c>
      <c r="M134" s="0" t="n">
        <f aca="false">6-L134</f>
        <v>4</v>
      </c>
      <c r="N134" s="0" t="n">
        <f aca="false">COUNTIF(K134,K8)</f>
        <v>1</v>
      </c>
      <c r="O134" s="0" t="n">
        <f aca="false">COUNTIF(J134,J8)</f>
        <v>0</v>
      </c>
      <c r="P134" s="0" t="n">
        <f aca="false">L134-N134-O134</f>
        <v>1</v>
      </c>
      <c r="Q134" s="0" t="n">
        <v>5366</v>
      </c>
    </row>
    <row r="135" customFormat="false" ht="15" hidden="false" customHeight="false" outlineLevel="0" collapsed="false">
      <c r="A135" s="1" t="s">
        <v>47</v>
      </c>
      <c r="B135" s="0" t="s">
        <v>40</v>
      </c>
      <c r="C135" s="0" t="n">
        <v>8</v>
      </c>
      <c r="D135" s="0" t="n">
        <v>24</v>
      </c>
      <c r="E135" s="0" t="n">
        <v>3</v>
      </c>
      <c r="F135" s="0" t="n">
        <v>0</v>
      </c>
      <c r="G135" s="0" t="n">
        <v>0</v>
      </c>
      <c r="H135" s="0" t="n">
        <v>1</v>
      </c>
      <c r="I135" s="0" t="n">
        <v>0</v>
      </c>
      <c r="J135" s="0" t="n">
        <v>0</v>
      </c>
      <c r="L135" s="0" t="n">
        <f aca="false">SUM(COUNTIF(F135,F9),COUNTIF(G135,G9),COUNTIF(H135,H9),COUNTIF(I135,I9),COUNTIF(J135,J9),COUNTIF(K135,K9))</f>
        <v>2</v>
      </c>
      <c r="M135" s="0" t="n">
        <f aca="false">5-L135</f>
        <v>3</v>
      </c>
      <c r="N135" s="0" t="n">
        <f aca="false">COUNTIF(J135,J9)</f>
        <v>1</v>
      </c>
      <c r="P135" s="0" t="n">
        <f aca="false">L135-N135-O135</f>
        <v>1</v>
      </c>
      <c r="Q135" s="0" t="n">
        <v>1993</v>
      </c>
    </row>
    <row r="136" customFormat="false" ht="15" hidden="false" customHeight="false" outlineLevel="0" collapsed="false">
      <c r="A136" s="1" t="s">
        <v>47</v>
      </c>
      <c r="B136" s="0" t="s">
        <v>40</v>
      </c>
      <c r="C136" s="0" t="n">
        <v>9</v>
      </c>
      <c r="D136" s="0" t="n">
        <v>6</v>
      </c>
      <c r="E136" s="0" t="n">
        <v>1</v>
      </c>
      <c r="F136" s="0" t="n">
        <v>1</v>
      </c>
      <c r="G136" s="0" t="n">
        <v>0</v>
      </c>
      <c r="H136" s="0" t="n">
        <v>0</v>
      </c>
      <c r="I136" s="0" t="n">
        <v>0</v>
      </c>
      <c r="J136" s="0" t="n">
        <v>0</v>
      </c>
      <c r="K136" s="0" t="n">
        <v>0</v>
      </c>
      <c r="L136" s="0" t="n">
        <f aca="false">SUM(COUNTIF(F136,F10),COUNTIF(G136,G10),COUNTIF(H136,H10),COUNTIF(I136,I10),COUNTIF(J136,J10),COUNTIF(K136,K10))</f>
        <v>4</v>
      </c>
      <c r="M136" s="0" t="n">
        <f aca="false">6-L136</f>
        <v>2</v>
      </c>
      <c r="N136" s="0" t="n">
        <f aca="false">COUNTIF(K136,K10)</f>
        <v>0</v>
      </c>
      <c r="O136" s="0" t="n">
        <f aca="false">COUNTIF(J136,J10)</f>
        <v>1</v>
      </c>
      <c r="P136" s="0" t="n">
        <f aca="false">L136-N136-O136</f>
        <v>3</v>
      </c>
      <c r="Q136" s="0" t="n">
        <v>4626</v>
      </c>
    </row>
    <row r="137" customFormat="false" ht="15" hidden="false" customHeight="false" outlineLevel="0" collapsed="false">
      <c r="A137" s="1" t="s">
        <v>47</v>
      </c>
      <c r="B137" s="0" t="s">
        <v>40</v>
      </c>
      <c r="C137" s="0" t="n">
        <v>10</v>
      </c>
      <c r="D137" s="0" t="n">
        <v>4</v>
      </c>
      <c r="E137" s="7" t="n">
        <v>4</v>
      </c>
      <c r="F137" s="0" t="n">
        <v>0</v>
      </c>
      <c r="G137" s="0" t="n">
        <v>0</v>
      </c>
      <c r="H137" s="0" t="n">
        <v>0</v>
      </c>
      <c r="I137" s="0" t="n">
        <v>1</v>
      </c>
      <c r="J137" s="0" t="n">
        <v>0</v>
      </c>
      <c r="L137" s="0" t="n">
        <f aca="false">SUM(COUNTIF(F137,F11),COUNTIF(G137,G11),COUNTIF(H137,H11),COUNTIF(I137,I11),COUNTIF(J137,J11),COUNTIF(K137,K11))</f>
        <v>5</v>
      </c>
      <c r="M137" s="0" t="n">
        <f aca="false">5-L137</f>
        <v>0</v>
      </c>
      <c r="N137" s="0" t="n">
        <f aca="false">COUNTIF(J137,J11)</f>
        <v>1</v>
      </c>
      <c r="P137" s="0" t="n">
        <f aca="false">L137-N137-O137</f>
        <v>4</v>
      </c>
      <c r="Q137" s="0" t="n">
        <v>3127</v>
      </c>
    </row>
    <row r="138" customFormat="false" ht="15" hidden="false" customHeight="false" outlineLevel="0" collapsed="false">
      <c r="A138" s="1" t="s">
        <v>47</v>
      </c>
      <c r="B138" s="0" t="s">
        <v>40</v>
      </c>
      <c r="C138" s="0" t="n">
        <v>11</v>
      </c>
      <c r="D138" s="0" t="n">
        <v>25</v>
      </c>
      <c r="E138" s="0" t="n">
        <v>3</v>
      </c>
      <c r="F138" s="0" t="n">
        <v>0</v>
      </c>
      <c r="G138" s="0" t="n">
        <v>0</v>
      </c>
      <c r="H138" s="0" t="n">
        <v>1</v>
      </c>
      <c r="I138" s="0" t="n">
        <v>0</v>
      </c>
      <c r="J138" s="0" t="n">
        <v>0</v>
      </c>
      <c r="K138" s="0" t="n">
        <v>0</v>
      </c>
      <c r="L138" s="0" t="n">
        <f aca="false">SUM(COUNTIF(F138,F12),COUNTIF(G138,G12),COUNTIF(H138,H12),COUNTIF(I138,I12),COUNTIF(J138,J12),COUNTIF(K138,K12))</f>
        <v>3</v>
      </c>
      <c r="M138" s="0" t="n">
        <f aca="false">6-L138</f>
        <v>3</v>
      </c>
      <c r="N138" s="0" t="n">
        <f aca="false">COUNTIF(K138,K12)</f>
        <v>1</v>
      </c>
      <c r="O138" s="0" t="n">
        <f aca="false">COUNTIF(J138,J12)</f>
        <v>0</v>
      </c>
      <c r="P138" s="0" t="n">
        <f aca="false">L138-N138-O138</f>
        <v>2</v>
      </c>
      <c r="Q138" s="0" t="n">
        <v>1636</v>
      </c>
    </row>
    <row r="139" customFormat="false" ht="15" hidden="false" customHeight="false" outlineLevel="0" collapsed="false">
      <c r="A139" s="1" t="s">
        <v>47</v>
      </c>
      <c r="B139" s="0" t="s">
        <v>40</v>
      </c>
      <c r="C139" s="0" t="n">
        <v>12</v>
      </c>
      <c r="D139" s="0" t="n">
        <v>5</v>
      </c>
      <c r="E139" s="0" t="n">
        <v>6</v>
      </c>
      <c r="F139" s="0" t="n">
        <v>0</v>
      </c>
      <c r="G139" s="0" t="n">
        <v>0</v>
      </c>
      <c r="H139" s="0" t="n">
        <v>0</v>
      </c>
      <c r="I139" s="0" t="n">
        <v>0</v>
      </c>
      <c r="J139" s="0" t="n">
        <v>0</v>
      </c>
      <c r="K139" s="0" t="n">
        <v>1</v>
      </c>
      <c r="L139" s="0" t="n">
        <f aca="false">SUM(COUNTIF(F139,F13),COUNTIF(G139,G13),COUNTIF(H139,H13),COUNTIF(I139,I13),COUNTIF(J139,J13),COUNTIF(K139,K13))</f>
        <v>4</v>
      </c>
      <c r="M139" s="0" t="n">
        <f aca="false">6-L139</f>
        <v>2</v>
      </c>
      <c r="N139" s="0" t="n">
        <f aca="false">COUNTIF(K139,K13)</f>
        <v>0</v>
      </c>
      <c r="O139" s="0" t="n">
        <f aca="false">COUNTIF(J139,J13)</f>
        <v>0</v>
      </c>
      <c r="P139" s="0" t="n">
        <f aca="false">L139-N139-O139</f>
        <v>4</v>
      </c>
      <c r="Q139" s="0" t="n">
        <v>9657</v>
      </c>
    </row>
    <row r="140" customFormat="false" ht="15" hidden="false" customHeight="false" outlineLevel="0" collapsed="false">
      <c r="A140" s="1" t="s">
        <v>47</v>
      </c>
      <c r="B140" s="0" t="s">
        <v>40</v>
      </c>
      <c r="C140" s="0" t="n">
        <v>13</v>
      </c>
      <c r="D140" s="0" t="n">
        <v>34</v>
      </c>
      <c r="E140" s="6" t="n">
        <v>4</v>
      </c>
      <c r="F140" s="0" t="n">
        <v>0</v>
      </c>
      <c r="G140" s="0" t="n">
        <v>0</v>
      </c>
      <c r="H140" s="0" t="n">
        <v>0</v>
      </c>
      <c r="I140" s="0" t="n">
        <v>1</v>
      </c>
      <c r="J140" s="0" t="n">
        <v>0</v>
      </c>
      <c r="L140" s="0" t="n">
        <f aca="false">SUM(COUNTIF(F140,F14),COUNTIF(G140,G14),COUNTIF(H140,H14),COUNTIF(I140,I14),COUNTIF(J140,J14),COUNTIF(K140,K14))</f>
        <v>4</v>
      </c>
      <c r="M140" s="0" t="n">
        <f aca="false">5-L140</f>
        <v>1</v>
      </c>
      <c r="N140" s="0" t="n">
        <f aca="false">COUNTIF(J140,J14)</f>
        <v>1</v>
      </c>
      <c r="O140" s="0" t="n">
        <f aca="false">COUNTIF(I40,I14)</f>
        <v>0</v>
      </c>
      <c r="P140" s="0" t="n">
        <f aca="false">L140-N140-O140</f>
        <v>3</v>
      </c>
      <c r="Q140" s="0" t="n">
        <v>4482</v>
      </c>
    </row>
    <row r="141" customFormat="false" ht="15" hidden="false" customHeight="false" outlineLevel="0" collapsed="false">
      <c r="A141" s="1" t="s">
        <v>47</v>
      </c>
      <c r="B141" s="0" t="s">
        <v>40</v>
      </c>
      <c r="C141" s="0" t="n">
        <v>14</v>
      </c>
      <c r="D141" s="0" t="n">
        <v>35</v>
      </c>
      <c r="E141" s="0" t="n">
        <v>1</v>
      </c>
      <c r="F141" s="0" t="n">
        <v>1</v>
      </c>
      <c r="G141" s="0" t="n">
        <v>0</v>
      </c>
      <c r="H141" s="0" t="n">
        <v>0</v>
      </c>
      <c r="I141" s="0" t="n">
        <v>0</v>
      </c>
      <c r="J141" s="0" t="n">
        <v>0</v>
      </c>
      <c r="K141" s="0" t="n">
        <v>0</v>
      </c>
      <c r="L141" s="0" t="n">
        <f aca="false">SUM(COUNTIF(F141,F15),COUNTIF(G141,G15),COUNTIF(H141,H15),COUNTIF(I141,I15),COUNTIF(J141,J15),COUNTIF(K141,K15))</f>
        <v>3</v>
      </c>
      <c r="M141" s="0" t="n">
        <f aca="false">6-L141</f>
        <v>3</v>
      </c>
      <c r="N141" s="0" t="n">
        <f aca="false">COUNTIF(K141,K15)</f>
        <v>1</v>
      </c>
      <c r="O141" s="0" t="n">
        <f aca="false">COUNTIF(J141,J15)</f>
        <v>0</v>
      </c>
      <c r="P141" s="0" t="n">
        <f aca="false">L141-N141-O141</f>
        <v>2</v>
      </c>
      <c r="Q141" s="0" t="n">
        <v>7830</v>
      </c>
      <c r="R141" s="8" t="n">
        <f aca="false">SUM(L128:L141)</f>
        <v>46</v>
      </c>
    </row>
    <row r="142" customFormat="false" ht="15" hidden="false" customHeight="false" outlineLevel="0" collapsed="false">
      <c r="A142" s="1" t="s">
        <v>48</v>
      </c>
      <c r="B142" s="0" t="s">
        <v>36</v>
      </c>
      <c r="C142" s="0" t="n">
        <v>1</v>
      </c>
      <c r="D142" s="0" t="n">
        <v>15</v>
      </c>
      <c r="E142" s="0" t="n">
        <v>45</v>
      </c>
      <c r="F142" s="0" t="n">
        <v>0</v>
      </c>
      <c r="G142" s="0" t="n">
        <v>0</v>
      </c>
      <c r="H142" s="0" t="n">
        <v>0</v>
      </c>
      <c r="I142" s="0" t="n">
        <v>1</v>
      </c>
      <c r="J142" s="0" t="n">
        <v>1</v>
      </c>
      <c r="K142" s="0" t="n">
        <v>0</v>
      </c>
      <c r="L142" s="0" t="n">
        <f aca="false">SUM(COUNTIF(F142,F2),COUNTIF(G142,G2),COUNTIF(H142,H2),COUNTIF(I142,I2),COUNTIF(J142,J2),COUNTIF(K142,K2))</f>
        <v>4</v>
      </c>
      <c r="M142" s="0" t="n">
        <f aca="false">6-L142</f>
        <v>2</v>
      </c>
      <c r="N142" s="0" t="n">
        <f aca="false">COUNTIF(K142,K2)</f>
        <v>1</v>
      </c>
      <c r="O142" s="0" t="n">
        <f aca="false">COUNTIF(J142,J2)</f>
        <v>1</v>
      </c>
      <c r="P142" s="0" t="n">
        <f aca="false">L142-N142-O142</f>
        <v>2</v>
      </c>
      <c r="Q142" s="0" t="n">
        <v>3052</v>
      </c>
    </row>
    <row r="143" customFormat="false" ht="15" hidden="false" customHeight="false" outlineLevel="0" collapsed="false">
      <c r="A143" s="1" t="s">
        <v>48</v>
      </c>
      <c r="B143" s="0" t="s">
        <v>36</v>
      </c>
      <c r="C143" s="0" t="n">
        <v>2</v>
      </c>
      <c r="D143" s="0" t="n">
        <v>45</v>
      </c>
      <c r="E143" s="0" t="n">
        <v>12</v>
      </c>
      <c r="F143" s="0" t="n">
        <v>1</v>
      </c>
      <c r="G143" s="0" t="n">
        <v>1</v>
      </c>
      <c r="H143" s="0" t="n">
        <v>0</v>
      </c>
      <c r="I143" s="0" t="n">
        <v>0</v>
      </c>
      <c r="J143" s="0" t="n">
        <v>0</v>
      </c>
      <c r="K143" s="0" t="n">
        <v>0</v>
      </c>
      <c r="L143" s="0" t="n">
        <f aca="false">SUM(COUNTIF(F143,F3),COUNTIF(G143,G3),COUNTIF(H143,H3),COUNTIF(I143,I3),COUNTIF(J143,J3),COUNTIF(K143,K3))</f>
        <v>2</v>
      </c>
      <c r="M143" s="0" t="n">
        <f aca="false">6-L143</f>
        <v>4</v>
      </c>
      <c r="N143" s="0" t="n">
        <f aca="false">COUNTIF(K143,K3)</f>
        <v>1</v>
      </c>
      <c r="O143" s="0" t="n">
        <f aca="false">COUNTIF(J143,J3)</f>
        <v>0</v>
      </c>
      <c r="P143" s="0" t="n">
        <f aca="false">L143-N143-O143</f>
        <v>1</v>
      </c>
      <c r="Q143" s="0" t="n">
        <v>8346</v>
      </c>
    </row>
    <row r="144" customFormat="false" ht="15" hidden="false" customHeight="false" outlineLevel="0" collapsed="false">
      <c r="A144" s="1" t="s">
        <v>48</v>
      </c>
      <c r="B144" s="0" t="s">
        <v>36</v>
      </c>
      <c r="C144" s="0" t="n">
        <v>3</v>
      </c>
      <c r="D144" s="0" t="n">
        <v>6</v>
      </c>
      <c r="E144" s="0" t="n">
        <v>4</v>
      </c>
      <c r="F144" s="0" t="n">
        <v>0</v>
      </c>
      <c r="G144" s="0" t="n">
        <v>0</v>
      </c>
      <c r="H144" s="0" t="n">
        <v>0</v>
      </c>
      <c r="I144" s="0" t="n">
        <v>1</v>
      </c>
      <c r="J144" s="0" t="n">
        <v>0</v>
      </c>
      <c r="K144" s="0" t="n">
        <v>0</v>
      </c>
      <c r="L144" s="0" t="n">
        <f aca="false">SUM(COUNTIF(F144,F4),COUNTIF(G144,G4),COUNTIF(H144,H4),COUNTIF(I144,I4),COUNTIF(J144,J4),COUNTIF(K144,K4))</f>
        <v>4</v>
      </c>
      <c r="M144" s="0" t="n">
        <f aca="false">6-L144</f>
        <v>2</v>
      </c>
      <c r="N144" s="0" t="n">
        <f aca="false">COUNTIF(K144,K4)</f>
        <v>0</v>
      </c>
      <c r="O144" s="0" t="n">
        <f aca="false">COUNTIF(J144,J4)</f>
        <v>1</v>
      </c>
      <c r="P144" s="0" t="n">
        <f aca="false">L144-N144-O144</f>
        <v>3</v>
      </c>
      <c r="Q144" s="0" t="n">
        <v>5884</v>
      </c>
    </row>
    <row r="145" customFormat="false" ht="15" hidden="false" customHeight="false" outlineLevel="0" collapsed="false">
      <c r="A145" s="1" t="s">
        <v>48</v>
      </c>
      <c r="B145" s="0" t="s">
        <v>36</v>
      </c>
      <c r="C145" s="0" t="n">
        <v>4</v>
      </c>
      <c r="D145" s="0" t="n">
        <v>4</v>
      </c>
      <c r="E145" s="7" t="n">
        <v>4</v>
      </c>
      <c r="F145" s="0" t="n">
        <v>0</v>
      </c>
      <c r="G145" s="0" t="n">
        <v>0</v>
      </c>
      <c r="H145" s="0" t="n">
        <v>0</v>
      </c>
      <c r="I145" s="0" t="n">
        <v>1</v>
      </c>
      <c r="J145" s="0" t="n">
        <v>0</v>
      </c>
      <c r="L145" s="0" t="n">
        <f aca="false">SUM(COUNTIF(F145,F5),COUNTIF(G145,G5),COUNTIF(H145,H5),COUNTIF(I145,I5),COUNTIF(J145,J5),COUNTIF(K145,K5))</f>
        <v>5</v>
      </c>
      <c r="M145" s="0" t="n">
        <f aca="false">5-L145</f>
        <v>0</v>
      </c>
      <c r="N145" s="0" t="n">
        <f aca="false">COUNTIF(J145,J5)</f>
        <v>1</v>
      </c>
      <c r="O145" s="0" t="n">
        <f aca="false">COUNTIF(I145,I5)</f>
        <v>1</v>
      </c>
      <c r="P145" s="0" t="n">
        <f aca="false">L145-N145-O145</f>
        <v>3</v>
      </c>
      <c r="Q145" s="0" t="n">
        <v>3294</v>
      </c>
    </row>
    <row r="146" customFormat="false" ht="15" hidden="false" customHeight="false" outlineLevel="0" collapsed="false">
      <c r="A146" s="1" t="s">
        <v>48</v>
      </c>
      <c r="B146" s="0" t="s">
        <v>36</v>
      </c>
      <c r="C146" s="0" t="n">
        <v>5</v>
      </c>
      <c r="D146" s="0" t="n">
        <v>5</v>
      </c>
      <c r="E146" s="7" t="n">
        <v>5</v>
      </c>
      <c r="F146" s="0" t="n">
        <v>0</v>
      </c>
      <c r="G146" s="0" t="n">
        <v>0</v>
      </c>
      <c r="H146" s="0" t="n">
        <v>0</v>
      </c>
      <c r="I146" s="0" t="n">
        <v>0</v>
      </c>
      <c r="J146" s="0" t="n">
        <v>1</v>
      </c>
      <c r="L146" s="0" t="n">
        <f aca="false">SUM(COUNTIF(F146,F6),COUNTIF(G146,G6),COUNTIF(H146,H6),COUNTIF(I146,I6),COUNTIF(J146,J6),COUNTIF(K146,K6))</f>
        <v>5</v>
      </c>
      <c r="M146" s="0" t="n">
        <f aca="false">5-L146</f>
        <v>0</v>
      </c>
      <c r="N146" s="0" t="n">
        <f aca="false">COUNTIF(J146,J6)</f>
        <v>1</v>
      </c>
      <c r="P146" s="0" t="n">
        <f aca="false">L146-N146-O146</f>
        <v>4</v>
      </c>
      <c r="Q146" s="0" t="n">
        <v>1854</v>
      </c>
    </row>
    <row r="147" customFormat="false" ht="15" hidden="false" customHeight="false" outlineLevel="0" collapsed="false">
      <c r="A147" s="1" t="s">
        <v>48</v>
      </c>
      <c r="B147" s="0" t="s">
        <v>36</v>
      </c>
      <c r="C147" s="0" t="n">
        <v>6</v>
      </c>
      <c r="D147" s="0" t="n">
        <v>15</v>
      </c>
      <c r="E147" s="6" t="n">
        <v>1</v>
      </c>
      <c r="F147" s="0" t="n">
        <v>1</v>
      </c>
      <c r="G147" s="0" t="n">
        <v>0</v>
      </c>
      <c r="H147" s="0" t="n">
        <v>0</v>
      </c>
      <c r="I147" s="0" t="n">
        <v>0</v>
      </c>
      <c r="J147" s="0" t="n">
        <v>0</v>
      </c>
      <c r="K147" s="0" t="n">
        <v>0</v>
      </c>
      <c r="L147" s="0" t="n">
        <f aca="false">SUM(COUNTIF(F147,F7),COUNTIF(G147,G7),COUNTIF(H147,H7),COUNTIF(I147,I7),COUNTIF(J147,J7),COUNTIF(K147,K7))</f>
        <v>5</v>
      </c>
      <c r="M147" s="0" t="n">
        <f aca="false">6-L147</f>
        <v>1</v>
      </c>
      <c r="N147" s="0" t="n">
        <f aca="false">COUNTIF(K147,K7)</f>
        <v>1</v>
      </c>
      <c r="O147" s="0" t="n">
        <f aca="false">COUNTIF(J147,J7)</f>
        <v>0</v>
      </c>
      <c r="P147" s="0" t="n">
        <f aca="false">L147-N147-O147</f>
        <v>4</v>
      </c>
      <c r="Q147" s="0" t="n">
        <v>5816</v>
      </c>
    </row>
    <row r="148" customFormat="false" ht="15" hidden="false" customHeight="false" outlineLevel="0" collapsed="false">
      <c r="A148" s="1" t="s">
        <v>48</v>
      </c>
      <c r="B148" s="0" t="s">
        <v>36</v>
      </c>
      <c r="C148" s="0" t="n">
        <v>7</v>
      </c>
      <c r="D148" s="0" t="n">
        <v>345</v>
      </c>
      <c r="E148" s="6" t="n">
        <v>4</v>
      </c>
      <c r="F148" s="0" t="n">
        <v>0</v>
      </c>
      <c r="G148" s="0" t="n">
        <v>0</v>
      </c>
      <c r="H148" s="0" t="n">
        <v>1</v>
      </c>
      <c r="I148" s="0" t="n">
        <v>1</v>
      </c>
      <c r="J148" s="0" t="n">
        <v>1</v>
      </c>
      <c r="K148" s="0" t="n">
        <v>0</v>
      </c>
      <c r="L148" s="0" t="n">
        <f aca="false">SUM(COUNTIF(F148,F8),COUNTIF(G148,G8),COUNTIF(H148,H8),COUNTIF(I148,I8),COUNTIF(J148,J8),COUNTIF(K148,K8))</f>
        <v>6</v>
      </c>
      <c r="M148" s="0" t="n">
        <f aca="false">6-L148</f>
        <v>0</v>
      </c>
      <c r="N148" s="0" t="n">
        <f aca="false">COUNTIF(K148,K8)</f>
        <v>1</v>
      </c>
      <c r="O148" s="0" t="n">
        <f aca="false">COUNTIF(J148,J8)</f>
        <v>1</v>
      </c>
      <c r="P148" s="0" t="n">
        <f aca="false">L148-N148-O148</f>
        <v>4</v>
      </c>
      <c r="Q148" s="0" t="n">
        <v>3721</v>
      </c>
    </row>
    <row r="149" customFormat="false" ht="15" hidden="false" customHeight="false" outlineLevel="0" collapsed="false">
      <c r="A149" s="1" t="s">
        <v>48</v>
      </c>
      <c r="B149" s="0" t="s">
        <v>36</v>
      </c>
      <c r="C149" s="0" t="n">
        <v>8</v>
      </c>
      <c r="D149" s="0" t="n">
        <v>24</v>
      </c>
      <c r="E149" s="7" t="n">
        <v>24</v>
      </c>
      <c r="F149" s="0" t="n">
        <v>0</v>
      </c>
      <c r="G149" s="0" t="n">
        <v>1</v>
      </c>
      <c r="H149" s="0" t="n">
        <v>0</v>
      </c>
      <c r="I149" s="0" t="n">
        <v>1</v>
      </c>
      <c r="J149" s="0" t="n">
        <v>0</v>
      </c>
      <c r="L149" s="0" t="n">
        <f aca="false">SUM(COUNTIF(F149,F9),COUNTIF(G149,G9),COUNTIF(H149,H9),COUNTIF(I149,I9),COUNTIF(J149,J9),COUNTIF(K149,K9))</f>
        <v>5</v>
      </c>
      <c r="M149" s="0" t="n">
        <f aca="false">5-L149</f>
        <v>0</v>
      </c>
      <c r="N149" s="0" t="n">
        <f aca="false">COUNTIF(J149,J9)</f>
        <v>1</v>
      </c>
      <c r="P149" s="0" t="n">
        <f aca="false">L149-N149-O149</f>
        <v>4</v>
      </c>
      <c r="Q149" s="0" t="n">
        <v>6476</v>
      </c>
    </row>
    <row r="150" customFormat="false" ht="15" hidden="false" customHeight="false" outlineLevel="0" collapsed="false">
      <c r="A150" s="1" t="s">
        <v>48</v>
      </c>
      <c r="B150" s="0" t="s">
        <v>36</v>
      </c>
      <c r="C150" s="0" t="n">
        <v>9</v>
      </c>
      <c r="D150" s="0" t="n">
        <v>6</v>
      </c>
      <c r="E150" s="7" t="n">
        <v>6</v>
      </c>
      <c r="F150" s="0" t="n">
        <v>0</v>
      </c>
      <c r="G150" s="0" t="n">
        <v>0</v>
      </c>
      <c r="H150" s="0" t="n">
        <v>0</v>
      </c>
      <c r="I150" s="0" t="n">
        <v>0</v>
      </c>
      <c r="J150" s="0" t="n">
        <v>0</v>
      </c>
      <c r="K150" s="0" t="n">
        <v>1</v>
      </c>
      <c r="L150" s="0" t="n">
        <f aca="false">SUM(COUNTIF(F150,F10),COUNTIF(G150,G10),COUNTIF(H150,H10),COUNTIF(I150,I10),COUNTIF(J150,J10),COUNTIF(K150,K10))</f>
        <v>6</v>
      </c>
      <c r="M150" s="0" t="n">
        <f aca="false">6-L150</f>
        <v>0</v>
      </c>
      <c r="N150" s="0" t="n">
        <f aca="false">COUNTIF(K150,K10)</f>
        <v>1</v>
      </c>
      <c r="O150" s="0" t="n">
        <f aca="false">COUNTIF(J150,J10)</f>
        <v>1</v>
      </c>
      <c r="P150" s="0" t="n">
        <f aca="false">L150-N150-O150</f>
        <v>4</v>
      </c>
      <c r="Q150" s="0" t="n">
        <v>4488</v>
      </c>
    </row>
    <row r="151" customFormat="false" ht="15" hidden="false" customHeight="false" outlineLevel="0" collapsed="false">
      <c r="A151" s="1" t="s">
        <v>48</v>
      </c>
      <c r="B151" s="0" t="s">
        <v>36</v>
      </c>
      <c r="C151" s="0" t="n">
        <v>10</v>
      </c>
      <c r="D151" s="0" t="n">
        <v>4</v>
      </c>
      <c r="E151" s="7" t="n">
        <v>4</v>
      </c>
      <c r="F151" s="0" t="n">
        <v>0</v>
      </c>
      <c r="G151" s="0" t="n">
        <v>0</v>
      </c>
      <c r="H151" s="0" t="n">
        <v>0</v>
      </c>
      <c r="I151" s="0" t="n">
        <v>1</v>
      </c>
      <c r="J151" s="0" t="n">
        <v>0</v>
      </c>
      <c r="L151" s="0" t="n">
        <f aca="false">SUM(COUNTIF(F151,F11),COUNTIF(G151,G11),COUNTIF(H151,H11),COUNTIF(I151,I11),COUNTIF(J151,J11),COUNTIF(K151,K11))</f>
        <v>5</v>
      </c>
      <c r="M151" s="0" t="n">
        <f aca="false">5-L151</f>
        <v>0</v>
      </c>
      <c r="N151" s="0" t="n">
        <f aca="false">COUNTIF(J151,J11)</f>
        <v>1</v>
      </c>
      <c r="P151" s="0" t="n">
        <f aca="false">L151-N151-O151</f>
        <v>4</v>
      </c>
      <c r="Q151" s="0" t="n">
        <v>4021</v>
      </c>
    </row>
    <row r="152" customFormat="false" ht="15" hidden="false" customHeight="false" outlineLevel="0" collapsed="false">
      <c r="A152" s="1" t="s">
        <v>48</v>
      </c>
      <c r="B152" s="0" t="s">
        <v>36</v>
      </c>
      <c r="C152" s="0" t="n">
        <v>11</v>
      </c>
      <c r="D152" s="0" t="n">
        <v>25</v>
      </c>
      <c r="E152" s="0" t="n">
        <v>1234</v>
      </c>
      <c r="F152" s="0" t="n">
        <v>1</v>
      </c>
      <c r="G152" s="0" t="n">
        <v>1</v>
      </c>
      <c r="H152" s="0" t="n">
        <v>1</v>
      </c>
      <c r="I152" s="0" t="n">
        <v>1</v>
      </c>
      <c r="J152" s="0" t="n">
        <v>0</v>
      </c>
      <c r="K152" s="0" t="n">
        <v>0</v>
      </c>
      <c r="L152" s="0" t="n">
        <f aca="false">SUM(COUNTIF(F152,F12),COUNTIF(G152,G12),COUNTIF(H152,H12),COUNTIF(I152,I12),COUNTIF(J152,J12),COUNTIF(K152,K12))</f>
        <v>2</v>
      </c>
      <c r="M152" s="0" t="n">
        <f aca="false">6-L152</f>
        <v>4</v>
      </c>
      <c r="N152" s="0" t="n">
        <f aca="false">COUNTIF(K152,K12)</f>
        <v>1</v>
      </c>
      <c r="O152" s="0" t="n">
        <f aca="false">COUNTIF(J152,J12)</f>
        <v>0</v>
      </c>
      <c r="P152" s="0" t="n">
        <f aca="false">L152-N152-O152</f>
        <v>1</v>
      </c>
      <c r="Q152" s="0" t="n">
        <v>6543</v>
      </c>
    </row>
    <row r="153" customFormat="false" ht="15" hidden="false" customHeight="false" outlineLevel="0" collapsed="false">
      <c r="A153" s="1" t="s">
        <v>48</v>
      </c>
      <c r="B153" s="0" t="s">
        <v>36</v>
      </c>
      <c r="C153" s="0" t="n">
        <v>12</v>
      </c>
      <c r="D153" s="0" t="n">
        <v>5</v>
      </c>
      <c r="E153" s="0" t="n">
        <v>1</v>
      </c>
      <c r="F153" s="0" t="n">
        <v>1</v>
      </c>
      <c r="G153" s="0" t="n">
        <v>0</v>
      </c>
      <c r="H153" s="0" t="n">
        <v>0</v>
      </c>
      <c r="I153" s="0" t="n">
        <v>0</v>
      </c>
      <c r="J153" s="0" t="n">
        <v>0</v>
      </c>
      <c r="K153" s="0" t="n">
        <v>0</v>
      </c>
      <c r="L153" s="0" t="n">
        <f aca="false">SUM(COUNTIF(F153,F13),COUNTIF(G153,G13),COUNTIF(H153,H13),COUNTIF(I153,I13),COUNTIF(J153,J13),COUNTIF(K153,K13))</f>
        <v>4</v>
      </c>
      <c r="M153" s="0" t="n">
        <f aca="false">6-L153</f>
        <v>2</v>
      </c>
      <c r="N153" s="0" t="n">
        <f aca="false">COUNTIF(K153,K13)</f>
        <v>1</v>
      </c>
      <c r="O153" s="0" t="n">
        <f aca="false">COUNTIF(J153,J13)</f>
        <v>0</v>
      </c>
      <c r="P153" s="0" t="n">
        <f aca="false">L153-N153-O153</f>
        <v>3</v>
      </c>
      <c r="Q153" s="0" t="n">
        <v>8446</v>
      </c>
    </row>
    <row r="154" customFormat="false" ht="15" hidden="false" customHeight="false" outlineLevel="0" collapsed="false">
      <c r="A154" s="1" t="s">
        <v>48</v>
      </c>
      <c r="B154" s="0" t="s">
        <v>36</v>
      </c>
      <c r="C154" s="0" t="n">
        <v>13</v>
      </c>
      <c r="D154" s="0" t="n">
        <v>34</v>
      </c>
      <c r="E154" s="0" t="n">
        <v>5</v>
      </c>
      <c r="F154" s="0" t="n">
        <v>0</v>
      </c>
      <c r="G154" s="0" t="n">
        <v>0</v>
      </c>
      <c r="H154" s="0" t="n">
        <v>0</v>
      </c>
      <c r="I154" s="0" t="n">
        <v>0</v>
      </c>
      <c r="J154" s="0" t="n">
        <v>1</v>
      </c>
      <c r="L154" s="0" t="n">
        <f aca="false">SUM(COUNTIF(F154,F14),COUNTIF(G154,G14),COUNTIF(H154,H14),COUNTIF(I154,I14),COUNTIF(J154,J14),COUNTIF(K154,K14))</f>
        <v>2</v>
      </c>
      <c r="M154" s="0" t="n">
        <f aca="false">5-L154</f>
        <v>3</v>
      </c>
      <c r="N154" s="0" t="n">
        <f aca="false">COUNTIF(J154,J14)</f>
        <v>0</v>
      </c>
      <c r="O154" s="0" t="n">
        <f aca="false">COUNTIF(I154,I14)</f>
        <v>0</v>
      </c>
      <c r="P154" s="0" t="n">
        <f aca="false">L154-N154-O154</f>
        <v>2</v>
      </c>
      <c r="Q154" s="0" t="n">
        <v>8823</v>
      </c>
    </row>
    <row r="155" customFormat="false" ht="15" hidden="false" customHeight="false" outlineLevel="0" collapsed="false">
      <c r="A155" s="1" t="s">
        <v>48</v>
      </c>
      <c r="B155" s="0" t="s">
        <v>36</v>
      </c>
      <c r="C155" s="0" t="n">
        <v>14</v>
      </c>
      <c r="D155" s="0" t="n">
        <v>35</v>
      </c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 t="n">
        <v>10800</v>
      </c>
      <c r="R155" s="8" t="n">
        <f aca="false">SUM(L142:L155)</f>
        <v>55</v>
      </c>
    </row>
    <row r="156" customFormat="false" ht="15" hidden="false" customHeight="false" outlineLevel="0" collapsed="false">
      <c r="A156" s="1" t="s">
        <v>49</v>
      </c>
      <c r="B156" s="0" t="s">
        <v>38</v>
      </c>
      <c r="C156" s="0" t="n">
        <v>1</v>
      </c>
      <c r="D156" s="0" t="n">
        <v>15</v>
      </c>
      <c r="E156" s="0" t="n">
        <v>34</v>
      </c>
      <c r="F156" s="0" t="n">
        <v>0</v>
      </c>
      <c r="G156" s="0" t="n">
        <v>0</v>
      </c>
      <c r="H156" s="0" t="n">
        <v>1</v>
      </c>
      <c r="I156" s="0" t="n">
        <v>1</v>
      </c>
      <c r="J156" s="0" t="n">
        <v>0</v>
      </c>
      <c r="K156" s="0" t="n">
        <v>0</v>
      </c>
      <c r="L156" s="0" t="n">
        <f aca="false">SUM(COUNTIF(F156,F2),COUNTIF(G156,G2),COUNTIF(H156,H2),COUNTIF(I156,I2),COUNTIF(J156,J2),COUNTIF(K156,K2))</f>
        <v>2</v>
      </c>
      <c r="M156" s="0" t="n">
        <f aca="false">6-L156</f>
        <v>4</v>
      </c>
      <c r="N156" s="0" t="n">
        <f aca="false">COUNTIF(K156,K2)</f>
        <v>1</v>
      </c>
      <c r="O156" s="0" t="n">
        <f aca="false">COUNTIF(J156,J2)</f>
        <v>0</v>
      </c>
      <c r="P156" s="0" t="n">
        <f aca="false">L156-N156-O156</f>
        <v>1</v>
      </c>
      <c r="Q156" s="0" t="n">
        <v>3510</v>
      </c>
    </row>
    <row r="157" customFormat="false" ht="15" hidden="false" customHeight="false" outlineLevel="0" collapsed="false">
      <c r="A157" s="1" t="s">
        <v>49</v>
      </c>
      <c r="B157" s="0" t="s">
        <v>38</v>
      </c>
      <c r="C157" s="0" t="n">
        <v>2</v>
      </c>
      <c r="D157" s="0" t="n">
        <v>45</v>
      </c>
      <c r="E157" s="0" t="n">
        <v>6</v>
      </c>
      <c r="F157" s="0" t="n">
        <v>0</v>
      </c>
      <c r="G157" s="0" t="n">
        <v>0</v>
      </c>
      <c r="H157" s="0" t="n">
        <v>0</v>
      </c>
      <c r="I157" s="0" t="n">
        <v>0</v>
      </c>
      <c r="J157" s="0" t="n">
        <v>0</v>
      </c>
      <c r="K157" s="0" t="n">
        <v>1</v>
      </c>
      <c r="L157" s="0" t="n">
        <f aca="false">SUM(COUNTIF(F157,F3),COUNTIF(G157,G3),COUNTIF(H157,H3),COUNTIF(I157,I3),COUNTIF(J157,J3),COUNTIF(K157,K3))</f>
        <v>3</v>
      </c>
      <c r="M157" s="0" t="n">
        <f aca="false">6-L157</f>
        <v>3</v>
      </c>
      <c r="N157" s="0" t="n">
        <f aca="false">COUNTIF(K157,K3)</f>
        <v>0</v>
      </c>
      <c r="O157" s="0" t="n">
        <f aca="false">COUNTIF(J157,J3)</f>
        <v>0</v>
      </c>
      <c r="P157" s="0" t="n">
        <f aca="false">L157-N157-O157</f>
        <v>3</v>
      </c>
      <c r="Q157" s="0" t="n">
        <v>3279</v>
      </c>
    </row>
    <row r="158" customFormat="false" ht="15" hidden="false" customHeight="false" outlineLevel="0" collapsed="false">
      <c r="A158" s="1" t="s">
        <v>49</v>
      </c>
      <c r="B158" s="0" t="s">
        <v>38</v>
      </c>
      <c r="C158" s="0" t="n">
        <v>3</v>
      </c>
      <c r="D158" s="0" t="n">
        <v>6</v>
      </c>
      <c r="E158" s="7" t="n">
        <v>6</v>
      </c>
      <c r="F158" s="0" t="n">
        <v>0</v>
      </c>
      <c r="G158" s="0" t="n">
        <v>0</v>
      </c>
      <c r="H158" s="0" t="n">
        <v>0</v>
      </c>
      <c r="I158" s="0" t="n">
        <v>0</v>
      </c>
      <c r="J158" s="0" t="n">
        <v>0</v>
      </c>
      <c r="K158" s="0" t="n">
        <v>1</v>
      </c>
      <c r="L158" s="0" t="n">
        <f aca="false">SUM(COUNTIF(F158,F4),COUNTIF(G158,G4),COUNTIF(H158,H4),COUNTIF(I158,I4),COUNTIF(J158,J4),COUNTIF(K158,K4))</f>
        <v>6</v>
      </c>
      <c r="M158" s="0" t="n">
        <f aca="false">6-L158</f>
        <v>0</v>
      </c>
      <c r="N158" s="0" t="n">
        <f aca="false">COUNTIF(K158,K4)</f>
        <v>1</v>
      </c>
      <c r="O158" s="0" t="n">
        <f aca="false">COUNTIF(J158,J4)</f>
        <v>1</v>
      </c>
      <c r="P158" s="0" t="n">
        <f aca="false">L158-N158-O158</f>
        <v>4</v>
      </c>
      <c r="Q158" s="0" t="n">
        <v>1072</v>
      </c>
    </row>
    <row r="159" customFormat="false" ht="15" hidden="false" customHeight="false" outlineLevel="0" collapsed="false">
      <c r="A159" s="1" t="s">
        <v>49</v>
      </c>
      <c r="B159" s="0" t="s">
        <v>38</v>
      </c>
      <c r="C159" s="0" t="n">
        <v>4</v>
      </c>
      <c r="D159" s="0" t="n">
        <v>4</v>
      </c>
      <c r="E159" s="0" t="n">
        <v>3</v>
      </c>
      <c r="F159" s="0" t="n">
        <v>0</v>
      </c>
      <c r="G159" s="0" t="n">
        <v>0</v>
      </c>
      <c r="H159" s="0" t="n">
        <v>1</v>
      </c>
      <c r="I159" s="0" t="n">
        <v>0</v>
      </c>
      <c r="J159" s="0" t="n">
        <v>0</v>
      </c>
      <c r="L159" s="0" t="n">
        <f aca="false">SUM(COUNTIF(F159,F5),COUNTIF(G159,G5),COUNTIF(H159,H5),COUNTIF(I159,I5),COUNTIF(J159,J5),COUNTIF(K159,K5))</f>
        <v>3</v>
      </c>
      <c r="M159" s="0" t="n">
        <f aca="false">5-L159</f>
        <v>2</v>
      </c>
      <c r="N159" s="0" t="n">
        <f aca="false">COUNTIF(J159,J5)</f>
        <v>1</v>
      </c>
      <c r="O159" s="0" t="n">
        <f aca="false">COUNTIF(I159,I5)</f>
        <v>0</v>
      </c>
      <c r="P159" s="0" t="n">
        <f aca="false">L159-N159-O159</f>
        <v>2</v>
      </c>
      <c r="Q159" s="0" t="n">
        <v>2979</v>
      </c>
    </row>
    <row r="160" customFormat="false" ht="15" hidden="false" customHeight="false" outlineLevel="0" collapsed="false">
      <c r="A160" s="1" t="s">
        <v>49</v>
      </c>
      <c r="B160" s="0" t="s">
        <v>38</v>
      </c>
      <c r="C160" s="0" t="n">
        <v>5</v>
      </c>
      <c r="D160" s="0" t="n">
        <v>5</v>
      </c>
      <c r="E160" s="0" t="n">
        <v>34</v>
      </c>
      <c r="F160" s="0" t="n">
        <v>0</v>
      </c>
      <c r="G160" s="0" t="n">
        <v>0</v>
      </c>
      <c r="H160" s="0" t="n">
        <v>1</v>
      </c>
      <c r="I160" s="0" t="n">
        <v>1</v>
      </c>
      <c r="J160" s="0" t="n">
        <v>0</v>
      </c>
      <c r="L160" s="0" t="n">
        <f aca="false">SUM(COUNTIF(F160,F6),COUNTIF(G160,G6),COUNTIF(H160,H6),COUNTIF(I160,I6),COUNTIF(J160,J6),COUNTIF(K160,K6))</f>
        <v>2</v>
      </c>
      <c r="M160" s="0" t="n">
        <f aca="false">5-L160</f>
        <v>3</v>
      </c>
      <c r="N160" s="0" t="n">
        <f aca="false">COUNTIF(J160,J6)</f>
        <v>0</v>
      </c>
      <c r="P160" s="0" t="n">
        <f aca="false">L160-N160-O160</f>
        <v>2</v>
      </c>
      <c r="Q160" s="0" t="n">
        <v>3982</v>
      </c>
    </row>
    <row r="161" customFormat="false" ht="15" hidden="false" customHeight="false" outlineLevel="0" collapsed="false">
      <c r="A161" s="1" t="s">
        <v>49</v>
      </c>
      <c r="B161" s="0" t="s">
        <v>38</v>
      </c>
      <c r="C161" s="0" t="n">
        <v>6</v>
      </c>
      <c r="D161" s="0" t="n">
        <v>15</v>
      </c>
      <c r="E161" s="6" t="n">
        <v>5</v>
      </c>
      <c r="F161" s="0" t="n">
        <v>0</v>
      </c>
      <c r="G161" s="0" t="n">
        <v>0</v>
      </c>
      <c r="H161" s="0" t="n">
        <v>0</v>
      </c>
      <c r="I161" s="0" t="n">
        <v>0</v>
      </c>
      <c r="J161" s="0" t="n">
        <v>1</v>
      </c>
      <c r="K161" s="0" t="n">
        <v>0</v>
      </c>
      <c r="L161" s="0" t="n">
        <f aca="false">SUM(COUNTIF(F161,F7),COUNTIF(G161,G7),COUNTIF(H161,H7),COUNTIF(I161,I7),COUNTIF(J161,J7),COUNTIF(K161,K7))</f>
        <v>5</v>
      </c>
      <c r="M161" s="0" t="n">
        <f aca="false">6-L161</f>
        <v>1</v>
      </c>
      <c r="N161" s="0" t="n">
        <f aca="false">COUNTIF(K161,K7)</f>
        <v>1</v>
      </c>
      <c r="O161" s="0" t="n">
        <f aca="false">COUNTIF(J161,J7)</f>
        <v>1</v>
      </c>
      <c r="P161" s="0" t="n">
        <f aca="false">L161-N161-O161</f>
        <v>3</v>
      </c>
      <c r="Q161" s="0" t="n">
        <v>6839</v>
      </c>
    </row>
    <row r="162" customFormat="false" ht="15" hidden="false" customHeight="false" outlineLevel="0" collapsed="false">
      <c r="A162" s="1" t="s">
        <v>49</v>
      </c>
      <c r="B162" s="0" t="s">
        <v>38</v>
      </c>
      <c r="C162" s="0" t="n">
        <v>7</v>
      </c>
      <c r="D162" s="0" t="n">
        <v>345</v>
      </c>
      <c r="E162" s="0" t="n">
        <v>6</v>
      </c>
      <c r="F162" s="0" t="n">
        <v>0</v>
      </c>
      <c r="G162" s="0" t="n">
        <v>0</v>
      </c>
      <c r="H162" s="0" t="n">
        <v>0</v>
      </c>
      <c r="I162" s="0" t="n">
        <v>0</v>
      </c>
      <c r="J162" s="0" t="n">
        <v>0</v>
      </c>
      <c r="K162" s="0" t="n">
        <v>1</v>
      </c>
      <c r="L162" s="0" t="n">
        <f aca="false">SUM(COUNTIF(F162,F8),COUNTIF(G162,G8),COUNTIF(H162,H8),COUNTIF(I162,I8),COUNTIF(J162,J8),COUNTIF(K162,K8))</f>
        <v>2</v>
      </c>
      <c r="M162" s="0" t="n">
        <f aca="false">6-L162</f>
        <v>4</v>
      </c>
      <c r="N162" s="0" t="n">
        <f aca="false">COUNTIF(K162,K7)</f>
        <v>0</v>
      </c>
      <c r="O162" s="0" t="n">
        <f aca="false">COUNTIF(J162,J8)</f>
        <v>0</v>
      </c>
      <c r="P162" s="0" t="n">
        <f aca="false">L162-N162-O162</f>
        <v>2</v>
      </c>
      <c r="Q162" s="0" t="n">
        <v>2327</v>
      </c>
    </row>
    <row r="163" customFormat="false" ht="15" hidden="false" customHeight="false" outlineLevel="0" collapsed="false">
      <c r="A163" s="1" t="s">
        <v>49</v>
      </c>
      <c r="B163" s="0" t="s">
        <v>38</v>
      </c>
      <c r="C163" s="0" t="n">
        <v>8</v>
      </c>
      <c r="D163" s="0" t="n">
        <v>24</v>
      </c>
      <c r="E163" s="0" t="n">
        <v>5</v>
      </c>
      <c r="F163" s="0" t="n">
        <v>0</v>
      </c>
      <c r="G163" s="0" t="n">
        <v>0</v>
      </c>
      <c r="H163" s="0" t="n">
        <v>0</v>
      </c>
      <c r="I163" s="0" t="n">
        <v>0</v>
      </c>
      <c r="J163" s="0" t="n">
        <v>1</v>
      </c>
      <c r="L163" s="0" t="n">
        <f aca="false">SUM(COUNTIF(F163,F9),COUNTIF(G163,G9),COUNTIF(H163,H9),COUNTIF(I163,I9),COUNTIF(J163,J9),COUNTIF(K163,K9))</f>
        <v>2</v>
      </c>
      <c r="M163" s="0" t="n">
        <f aca="false">5-L163</f>
        <v>3</v>
      </c>
      <c r="N163" s="0" t="n">
        <f aca="false">COUNTIF(J163,J9)</f>
        <v>0</v>
      </c>
      <c r="P163" s="0" t="n">
        <f aca="false">L163-N163-O163</f>
        <v>2</v>
      </c>
      <c r="Q163" s="0" t="n">
        <v>1325</v>
      </c>
    </row>
    <row r="164" customFormat="false" ht="15" hidden="false" customHeight="false" outlineLevel="0" collapsed="false">
      <c r="A164" s="1" t="s">
        <v>49</v>
      </c>
      <c r="B164" s="0" t="s">
        <v>38</v>
      </c>
      <c r="C164" s="0" t="n">
        <v>9</v>
      </c>
      <c r="D164" s="0" t="n">
        <v>6</v>
      </c>
      <c r="E164" s="0" t="n">
        <v>2</v>
      </c>
      <c r="F164" s="0" t="n">
        <v>0</v>
      </c>
      <c r="G164" s="0" t="n">
        <v>1</v>
      </c>
      <c r="H164" s="0" t="n">
        <v>0</v>
      </c>
      <c r="I164" s="0" t="n">
        <v>0</v>
      </c>
      <c r="J164" s="0" t="n">
        <v>0</v>
      </c>
      <c r="K164" s="0" t="n">
        <v>0</v>
      </c>
      <c r="L164" s="0" t="n">
        <f aca="false">SUM(COUNTIF(F164,F10),COUNTIF(G164,G10),COUNTIF(H164,H10),COUNTIF(I164,I10),COUNTIF(J164,J10),COUNTIF(K164,K10))</f>
        <v>4</v>
      </c>
      <c r="M164" s="0" t="n">
        <f aca="false">6-L164</f>
        <v>2</v>
      </c>
      <c r="N164" s="0" t="n">
        <f aca="false">COUNTIF(K164,K10)</f>
        <v>0</v>
      </c>
      <c r="O164" s="0" t="n">
        <f aca="false">COUNTIF(J164,J10)</f>
        <v>1</v>
      </c>
      <c r="P164" s="0" t="n">
        <f aca="false">L164-N164-O164</f>
        <v>3</v>
      </c>
      <c r="Q164" s="0" t="n">
        <v>3266</v>
      </c>
    </row>
    <row r="165" customFormat="false" ht="15" hidden="false" customHeight="false" outlineLevel="0" collapsed="false">
      <c r="A165" s="1" t="s">
        <v>49</v>
      </c>
      <c r="B165" s="0" t="s">
        <v>38</v>
      </c>
      <c r="C165" s="0" t="n">
        <v>10</v>
      </c>
      <c r="D165" s="0" t="n">
        <v>4</v>
      </c>
      <c r="E165" s="0" t="n">
        <v>5</v>
      </c>
      <c r="F165" s="0" t="n">
        <v>0</v>
      </c>
      <c r="G165" s="0" t="n">
        <v>0</v>
      </c>
      <c r="H165" s="0" t="n">
        <v>0</v>
      </c>
      <c r="I165" s="0" t="n">
        <v>0</v>
      </c>
      <c r="J165" s="0" t="n">
        <v>1</v>
      </c>
      <c r="L165" s="0" t="n">
        <f aca="false">SUM(COUNTIF(F165,F11),COUNTIF(G165,G11),COUNTIF(H165,H11),COUNTIF(I165,I11),COUNTIF(J165,J11),COUNTIF(K165,K11))</f>
        <v>3</v>
      </c>
      <c r="M165" s="0" t="n">
        <f aca="false">5-L165</f>
        <v>2</v>
      </c>
      <c r="N165" s="0" t="n">
        <f aca="false">COUNTIF(J165,J11)</f>
        <v>0</v>
      </c>
      <c r="P165" s="0" t="n">
        <f aca="false">L165-N165-O165</f>
        <v>3</v>
      </c>
      <c r="Q165" s="0" t="n">
        <v>1623</v>
      </c>
    </row>
    <row r="166" customFormat="false" ht="15" hidden="false" customHeight="false" outlineLevel="0" collapsed="false">
      <c r="A166" s="1" t="s">
        <v>49</v>
      </c>
      <c r="B166" s="0" t="s">
        <v>38</v>
      </c>
      <c r="C166" s="0" t="n">
        <v>11</v>
      </c>
      <c r="D166" s="0" t="n">
        <v>25</v>
      </c>
      <c r="E166" s="0" t="n">
        <v>12</v>
      </c>
      <c r="F166" s="0" t="n">
        <v>1</v>
      </c>
      <c r="G166" s="0" t="n">
        <v>1</v>
      </c>
      <c r="H166" s="0" t="n">
        <v>0</v>
      </c>
      <c r="I166" s="0" t="n">
        <v>0</v>
      </c>
      <c r="J166" s="0" t="n">
        <v>0</v>
      </c>
      <c r="K166" s="0" t="n">
        <v>0</v>
      </c>
      <c r="L166" s="0" t="n">
        <f aca="false">SUM(COUNTIF(F166,F12),COUNTIF(G166,G12),COUNTIF(H166,H12),COUNTIF(I166,I12),COUNTIF(J166,J12),COUNTIF(K166,K12))</f>
        <v>4</v>
      </c>
      <c r="M166" s="0" t="n">
        <f aca="false">6-L166</f>
        <v>2</v>
      </c>
      <c r="N166" s="0" t="n">
        <f aca="false">COUNTIF(K166,K12)</f>
        <v>1</v>
      </c>
      <c r="O166" s="0" t="n">
        <f aca="false">COUNTIF(J166,J12)</f>
        <v>0</v>
      </c>
      <c r="P166" s="0" t="n">
        <f aca="false">L166-N166-O166</f>
        <v>3</v>
      </c>
      <c r="Q166" s="0" t="n">
        <v>1137</v>
      </c>
    </row>
    <row r="167" customFormat="false" ht="15" hidden="false" customHeight="false" outlineLevel="0" collapsed="false">
      <c r="A167" s="1" t="s">
        <v>49</v>
      </c>
      <c r="B167" s="0" t="s">
        <v>38</v>
      </c>
      <c r="C167" s="0" t="n">
        <v>12</v>
      </c>
      <c r="D167" s="0" t="n">
        <v>5</v>
      </c>
      <c r="E167" s="7" t="n">
        <v>5</v>
      </c>
      <c r="F167" s="0" t="n">
        <v>0</v>
      </c>
      <c r="G167" s="0" t="n">
        <v>0</v>
      </c>
      <c r="H167" s="0" t="n">
        <v>0</v>
      </c>
      <c r="I167" s="0" t="n">
        <v>0</v>
      </c>
      <c r="J167" s="0" t="n">
        <v>1</v>
      </c>
      <c r="K167" s="0" t="n">
        <v>0</v>
      </c>
      <c r="L167" s="0" t="n">
        <f aca="false">SUM(COUNTIF(F167,F13),COUNTIF(G167,G13),COUNTIF(H167,H13),COUNTIF(I167,I13),COUNTIF(J167,J13),COUNTIF(K167,K13))</f>
        <v>6</v>
      </c>
      <c r="M167" s="0" t="n">
        <f aca="false">6-L167</f>
        <v>0</v>
      </c>
      <c r="N167" s="0" t="n">
        <f aca="false">COUNTIF(K167,K13)</f>
        <v>1</v>
      </c>
      <c r="O167" s="0" t="n">
        <f aca="false">COUNTIF(J167,J13)</f>
        <v>1</v>
      </c>
      <c r="P167" s="0" t="n">
        <f aca="false">L167-N167-O167</f>
        <v>4</v>
      </c>
      <c r="Q167" s="0" t="n">
        <v>881</v>
      </c>
    </row>
    <row r="168" customFormat="false" ht="15" hidden="false" customHeight="false" outlineLevel="0" collapsed="false">
      <c r="A168" s="1" t="s">
        <v>49</v>
      </c>
      <c r="B168" s="0" t="s">
        <v>38</v>
      </c>
      <c r="C168" s="0" t="n">
        <v>13</v>
      </c>
      <c r="D168" s="0" t="n">
        <v>34</v>
      </c>
      <c r="E168" s="0" t="n">
        <v>1</v>
      </c>
      <c r="F168" s="0" t="n">
        <v>1</v>
      </c>
      <c r="G168" s="0" t="n">
        <v>0</v>
      </c>
      <c r="H168" s="0" t="n">
        <v>0</v>
      </c>
      <c r="I168" s="0" t="n">
        <v>0</v>
      </c>
      <c r="J168" s="0" t="n">
        <v>0</v>
      </c>
      <c r="L168" s="0" t="n">
        <f aca="false">SUM(COUNTIF(F168,F14),COUNTIF(G168,G14),COUNTIF(H168,H14),COUNTIF(I168,I14),COUNTIF(J168,J14),COUNTIF(K168,K14))</f>
        <v>2</v>
      </c>
      <c r="M168" s="0" t="n">
        <f aca="false">5-L168</f>
        <v>3</v>
      </c>
      <c r="N168" s="0" t="n">
        <f aca="false">COUNTIF(J168,J14)</f>
        <v>1</v>
      </c>
      <c r="O168" s="0" t="n">
        <f aca="false">COUNTIF(I168,I14)</f>
        <v>0</v>
      </c>
      <c r="P168" s="0" t="n">
        <f aca="false">L168-N168-O168</f>
        <v>1</v>
      </c>
      <c r="Q168" s="0" t="n">
        <v>6288</v>
      </c>
    </row>
    <row r="169" customFormat="false" ht="15" hidden="false" customHeight="false" outlineLevel="0" collapsed="false">
      <c r="A169" s="1" t="s">
        <v>49</v>
      </c>
      <c r="B169" s="0" t="s">
        <v>38</v>
      </c>
      <c r="C169" s="0" t="n">
        <v>14</v>
      </c>
      <c r="D169" s="0" t="n">
        <v>35</v>
      </c>
      <c r="E169" s="0" t="n">
        <v>6</v>
      </c>
      <c r="F169" s="0" t="n">
        <v>0</v>
      </c>
      <c r="G169" s="0" t="n">
        <v>0</v>
      </c>
      <c r="H169" s="0" t="n">
        <v>0</v>
      </c>
      <c r="I169" s="0" t="n">
        <v>0</v>
      </c>
      <c r="J169" s="0" t="n">
        <v>0</v>
      </c>
      <c r="K169" s="0" t="n">
        <v>1</v>
      </c>
      <c r="L169" s="0" t="n">
        <f aca="false">SUM(COUNTIF(F169,F15),COUNTIF(G169,G15),COUNTIF(H169,H15),COUNTIF(I169,I15),COUNTIF(J169,J15),COUNTIF(K169,K15))</f>
        <v>3</v>
      </c>
      <c r="M169" s="0" t="n">
        <f aca="false">6-L169</f>
        <v>3</v>
      </c>
      <c r="N169" s="0" t="n">
        <f aca="false">COUNTIF(K169,K15)</f>
        <v>0</v>
      </c>
      <c r="O169" s="0" t="n">
        <f aca="false">COUNTIF(J169,J15)</f>
        <v>0</v>
      </c>
      <c r="P169" s="0" t="n">
        <f aca="false">L169-N169-O169</f>
        <v>3</v>
      </c>
      <c r="Q169" s="0" t="n">
        <v>3021</v>
      </c>
      <c r="R169" s="8" t="n">
        <f aca="false">SUM(L156:L169)</f>
        <v>47</v>
      </c>
    </row>
    <row r="170" customFormat="false" ht="15" hidden="false" customHeight="false" outlineLevel="0" collapsed="false">
      <c r="A170" s="1" t="s">
        <v>50</v>
      </c>
      <c r="B170" s="0" t="s">
        <v>40</v>
      </c>
      <c r="C170" s="0" t="n">
        <v>1</v>
      </c>
      <c r="D170" s="0" t="n">
        <v>15</v>
      </c>
      <c r="E170" s="6" t="n">
        <v>5</v>
      </c>
      <c r="F170" s="0" t="n">
        <v>0</v>
      </c>
      <c r="G170" s="0" t="n">
        <v>0</v>
      </c>
      <c r="H170" s="0" t="n">
        <v>0</v>
      </c>
      <c r="I170" s="0" t="n">
        <v>0</v>
      </c>
      <c r="J170" s="0" t="n">
        <v>1</v>
      </c>
      <c r="K170" s="0" t="n">
        <v>0</v>
      </c>
      <c r="L170" s="0" t="n">
        <f aca="false">SUM(COUNTIF(F170,F2),COUNTIF(G170,G2),COUNTIF(H170,H2),COUNTIF(I170,I2),COUNTIF(J170,J2),COUNTIF(K170,K2))</f>
        <v>5</v>
      </c>
      <c r="M170" s="0" t="n">
        <f aca="false">6-L170</f>
        <v>1</v>
      </c>
      <c r="N170" s="0" t="n">
        <f aca="false">COUNTIF(K170,K2)</f>
        <v>1</v>
      </c>
      <c r="O170" s="0" t="n">
        <f aca="false">COUNTIF(J170,J2)</f>
        <v>1</v>
      </c>
      <c r="P170" s="0" t="n">
        <f aca="false">L170-N170-O170</f>
        <v>3</v>
      </c>
      <c r="Q170" s="0" t="n">
        <v>2066</v>
      </c>
    </row>
    <row r="171" customFormat="false" ht="15" hidden="false" customHeight="false" outlineLevel="0" collapsed="false">
      <c r="A171" s="1" t="s">
        <v>50</v>
      </c>
      <c r="B171" s="0" t="s">
        <v>40</v>
      </c>
      <c r="C171" s="0" t="n">
        <v>2</v>
      </c>
      <c r="D171" s="0" t="n">
        <v>45</v>
      </c>
      <c r="E171" s="0" t="n">
        <v>1</v>
      </c>
      <c r="F171" s="0" t="n">
        <v>1</v>
      </c>
      <c r="G171" s="0" t="n">
        <v>0</v>
      </c>
      <c r="H171" s="0" t="n">
        <v>0</v>
      </c>
      <c r="I171" s="0" t="n">
        <v>0</v>
      </c>
      <c r="J171" s="0" t="n">
        <v>0</v>
      </c>
      <c r="K171" s="0" t="n">
        <v>0</v>
      </c>
      <c r="L171" s="0" t="n">
        <f aca="false">SUM(COUNTIF(F171,F3),COUNTIF(G171,G3),COUNTIF(H171,H3),COUNTIF(I171,I3),COUNTIF(J171,J3),COUNTIF(K171,K3))</f>
        <v>3</v>
      </c>
      <c r="M171" s="0" t="n">
        <f aca="false">6-L171</f>
        <v>3</v>
      </c>
      <c r="N171" s="0" t="n">
        <f aca="false">COUNTIF(K171,K3)</f>
        <v>1</v>
      </c>
      <c r="O171" s="0" t="n">
        <f aca="false">COUNTIF(J171,J3)</f>
        <v>0</v>
      </c>
      <c r="P171" s="0" t="n">
        <f aca="false">L171-N171-O171</f>
        <v>2</v>
      </c>
      <c r="Q171" s="0" t="n">
        <v>3477</v>
      </c>
    </row>
    <row r="172" customFormat="false" ht="15" hidden="false" customHeight="false" outlineLevel="0" collapsed="false">
      <c r="A172" s="1" t="s">
        <v>50</v>
      </c>
      <c r="B172" s="0" t="s">
        <v>40</v>
      </c>
      <c r="C172" s="0" t="n">
        <v>3</v>
      </c>
      <c r="D172" s="0" t="n">
        <v>6</v>
      </c>
      <c r="E172" s="0" t="n">
        <v>24</v>
      </c>
      <c r="F172" s="0" t="n">
        <v>0</v>
      </c>
      <c r="G172" s="0" t="n">
        <v>1</v>
      </c>
      <c r="H172" s="0" t="n">
        <v>0</v>
      </c>
      <c r="I172" s="0" t="n">
        <v>1</v>
      </c>
      <c r="J172" s="0" t="n">
        <v>0</v>
      </c>
      <c r="K172" s="0" t="n">
        <v>0</v>
      </c>
      <c r="L172" s="0" t="n">
        <f aca="false">SUM(COUNTIF(F172,F4),COUNTIF(G172,G4),COUNTIF(H172,H4),COUNTIF(I172,I4),COUNTIF(J172,J4),COUNTIF(K172,K4))</f>
        <v>3</v>
      </c>
      <c r="M172" s="0" t="n">
        <f aca="false">6-L172</f>
        <v>3</v>
      </c>
      <c r="N172" s="0" t="n">
        <f aca="false">COUNTIF(K172,K4)</f>
        <v>0</v>
      </c>
      <c r="O172" s="0" t="n">
        <f aca="false">COUNTIF(J172,J4)</f>
        <v>1</v>
      </c>
      <c r="P172" s="0" t="n">
        <f aca="false">L172-N172-O172</f>
        <v>2</v>
      </c>
      <c r="Q172" s="0" t="n">
        <v>2987</v>
      </c>
    </row>
    <row r="173" customFormat="false" ht="15" hidden="false" customHeight="false" outlineLevel="0" collapsed="false">
      <c r="A173" s="1" t="s">
        <v>50</v>
      </c>
      <c r="B173" s="0" t="s">
        <v>40</v>
      </c>
      <c r="C173" s="0" t="n">
        <v>4</v>
      </c>
      <c r="D173" s="0" t="n">
        <v>4</v>
      </c>
      <c r="E173" s="0" t="n">
        <v>23</v>
      </c>
      <c r="F173" s="0" t="n">
        <v>0</v>
      </c>
      <c r="G173" s="0" t="n">
        <v>1</v>
      </c>
      <c r="H173" s="0" t="n">
        <v>1</v>
      </c>
      <c r="I173" s="0" t="n">
        <v>0</v>
      </c>
      <c r="J173" s="0" t="n">
        <v>0</v>
      </c>
      <c r="L173" s="0" t="n">
        <f aca="false">SUM(COUNTIF(F173,F5),COUNTIF(G173,G5),COUNTIF(H173,H5),COUNTIF(I173,I5),COUNTIF(J173,J5),COUNTIF(K173,K5))</f>
        <v>2</v>
      </c>
      <c r="M173" s="0" t="n">
        <f aca="false">5-L173</f>
        <v>3</v>
      </c>
      <c r="N173" s="0" t="n">
        <f aca="false">COUNTIF(J173,J5)</f>
        <v>1</v>
      </c>
      <c r="O173" s="0" t="n">
        <f aca="false">COUNTIF(I173,I5)</f>
        <v>0</v>
      </c>
      <c r="P173" s="0" t="n">
        <f aca="false">L173-N173-O173</f>
        <v>1</v>
      </c>
      <c r="Q173" s="0" t="n">
        <v>2470</v>
      </c>
    </row>
    <row r="174" customFormat="false" ht="15" hidden="false" customHeight="false" outlineLevel="0" collapsed="false">
      <c r="A174" s="1" t="s">
        <v>50</v>
      </c>
      <c r="B174" s="0" t="s">
        <v>40</v>
      </c>
      <c r="C174" s="0" t="n">
        <v>5</v>
      </c>
      <c r="D174" s="0" t="n">
        <v>5</v>
      </c>
      <c r="E174" s="7" t="n">
        <v>5</v>
      </c>
      <c r="F174" s="0" t="n">
        <v>0</v>
      </c>
      <c r="G174" s="0" t="n">
        <v>0</v>
      </c>
      <c r="H174" s="0" t="n">
        <v>0</v>
      </c>
      <c r="I174" s="0" t="n">
        <v>0</v>
      </c>
      <c r="J174" s="0" t="n">
        <v>1</v>
      </c>
      <c r="L174" s="0" t="n">
        <f aca="false">SUM(COUNTIF(F174,F6),COUNTIF(G174,G6),COUNTIF(H174,H6),COUNTIF(I174,I6),COUNTIF(J174,J6),COUNTIF(K174,K6))</f>
        <v>5</v>
      </c>
      <c r="M174" s="0" t="n">
        <f aca="false">5-L174</f>
        <v>0</v>
      </c>
      <c r="N174" s="0" t="n">
        <f aca="false">COUNTIF(J174,J6)</f>
        <v>1</v>
      </c>
      <c r="P174" s="0" t="n">
        <f aca="false">L174-N174-O174</f>
        <v>4</v>
      </c>
      <c r="Q174" s="0" t="n">
        <v>1988</v>
      </c>
    </row>
    <row r="175" customFormat="false" ht="15" hidden="false" customHeight="false" outlineLevel="0" collapsed="false">
      <c r="A175" s="1" t="s">
        <v>50</v>
      </c>
      <c r="B175" s="0" t="s">
        <v>40</v>
      </c>
      <c r="C175" s="0" t="n">
        <v>6</v>
      </c>
      <c r="D175" s="0" t="n">
        <v>15</v>
      </c>
      <c r="E175" s="0" t="n">
        <v>4</v>
      </c>
      <c r="F175" s="0" t="n">
        <v>0</v>
      </c>
      <c r="G175" s="0" t="n">
        <v>0</v>
      </c>
      <c r="H175" s="0" t="n">
        <v>0</v>
      </c>
      <c r="I175" s="0" t="n">
        <v>1</v>
      </c>
      <c r="J175" s="0" t="n">
        <v>0</v>
      </c>
      <c r="K175" s="0" t="n">
        <v>0</v>
      </c>
      <c r="L175" s="0" t="n">
        <f aca="false">SUM(COUNTIF(F175,F7),COUNTIF(G175,G7),COUNTIF(H175,H7),COUNTIF(I175,I7),COUNTIF(J175,J7),COUNTIF(K175,K7))</f>
        <v>3</v>
      </c>
      <c r="M175" s="0" t="n">
        <f aca="false">6-L175</f>
        <v>3</v>
      </c>
      <c r="N175" s="0" t="n">
        <f aca="false">COUNTIF(K175,K7)</f>
        <v>1</v>
      </c>
      <c r="O175" s="0" t="n">
        <f aca="false">COUNTIF(J175,J7)</f>
        <v>0</v>
      </c>
      <c r="P175" s="0" t="n">
        <f aca="false">L175-N175-O175</f>
        <v>2</v>
      </c>
      <c r="Q175" s="0" t="n">
        <v>3457</v>
      </c>
    </row>
    <row r="176" customFormat="false" ht="15" hidden="false" customHeight="false" outlineLevel="0" collapsed="false">
      <c r="A176" s="1" t="s">
        <v>50</v>
      </c>
      <c r="B176" s="0" t="s">
        <v>40</v>
      </c>
      <c r="C176" s="0" t="n">
        <v>7</v>
      </c>
      <c r="D176" s="0" t="n">
        <v>345</v>
      </c>
      <c r="E176" s="0" t="n">
        <v>5</v>
      </c>
      <c r="F176" s="0" t="n">
        <v>0</v>
      </c>
      <c r="G176" s="0" t="n">
        <v>0</v>
      </c>
      <c r="H176" s="0" t="n">
        <v>0</v>
      </c>
      <c r="I176" s="0" t="n">
        <v>0</v>
      </c>
      <c r="J176" s="0" t="n">
        <v>1</v>
      </c>
      <c r="K176" s="0" t="n">
        <v>0</v>
      </c>
      <c r="L176" s="0" t="n">
        <f aca="false">SUM(COUNTIF(F176,F8),COUNTIF(G176,G8),COUNTIF(H176,H8),COUNTIF(I176,I8),COUNTIF(J176,J8),COUNTIF(K176,K8))</f>
        <v>4</v>
      </c>
      <c r="M176" s="0" t="n">
        <f aca="false">6-L176</f>
        <v>2</v>
      </c>
      <c r="N176" s="0" t="n">
        <f aca="false">COUNTIF(K176,K8)</f>
        <v>1</v>
      </c>
      <c r="O176" s="0" t="n">
        <f aca="false">COUNTIF(J176,J8)</f>
        <v>1</v>
      </c>
      <c r="P176" s="0" t="n">
        <f aca="false">L176-N176-O176</f>
        <v>2</v>
      </c>
      <c r="Q176" s="0" t="n">
        <v>2404</v>
      </c>
    </row>
    <row r="177" customFormat="false" ht="15" hidden="false" customHeight="false" outlineLevel="0" collapsed="false">
      <c r="A177" s="1" t="s">
        <v>50</v>
      </c>
      <c r="B177" s="0" t="s">
        <v>40</v>
      </c>
      <c r="C177" s="0" t="n">
        <v>8</v>
      </c>
      <c r="D177" s="0" t="n">
        <v>24</v>
      </c>
      <c r="E177" s="0" t="n">
        <v>5</v>
      </c>
      <c r="F177" s="0" t="n">
        <v>0</v>
      </c>
      <c r="G177" s="0" t="n">
        <v>0</v>
      </c>
      <c r="H177" s="0" t="n">
        <v>0</v>
      </c>
      <c r="I177" s="0" t="n">
        <v>0</v>
      </c>
      <c r="J177" s="0" t="n">
        <v>1</v>
      </c>
      <c r="L177" s="0" t="n">
        <f aca="false">SUM(COUNTIF(F177,F9),COUNTIF(G177,G9),COUNTIF(H177,H9),COUNTIF(I177,I9),COUNTIF(J177,J9),COUNTIF(K177,K9))</f>
        <v>2</v>
      </c>
      <c r="M177" s="0" t="n">
        <f aca="false">5-L177</f>
        <v>3</v>
      </c>
      <c r="N177" s="0" t="n">
        <f aca="false">COUNTIF(J177,J9)</f>
        <v>0</v>
      </c>
      <c r="P177" s="0" t="n">
        <f aca="false">L177-N177-O177</f>
        <v>2</v>
      </c>
      <c r="Q177" s="0" t="n">
        <v>2906</v>
      </c>
    </row>
    <row r="178" customFormat="false" ht="15" hidden="false" customHeight="false" outlineLevel="0" collapsed="false">
      <c r="A178" s="1" t="s">
        <v>50</v>
      </c>
      <c r="B178" s="0" t="s">
        <v>40</v>
      </c>
      <c r="C178" s="0" t="n">
        <v>9</v>
      </c>
      <c r="D178" s="0" t="n">
        <v>6</v>
      </c>
      <c r="E178" s="7" t="n">
        <v>6</v>
      </c>
      <c r="F178" s="0" t="n">
        <v>0</v>
      </c>
      <c r="G178" s="0" t="n">
        <v>0</v>
      </c>
      <c r="H178" s="0" t="n">
        <v>0</v>
      </c>
      <c r="I178" s="0" t="n">
        <v>0</v>
      </c>
      <c r="J178" s="0" t="n">
        <v>0</v>
      </c>
      <c r="K178" s="0" t="n">
        <v>1</v>
      </c>
      <c r="L178" s="0" t="n">
        <f aca="false">SUM(COUNTIF(F178,F10),COUNTIF(G178,G10),COUNTIF(H178,H10),COUNTIF(I178,I10),COUNTIF(J178,J10),COUNTIF(K178,K10))</f>
        <v>6</v>
      </c>
      <c r="M178" s="0" t="n">
        <f aca="false">6-L178</f>
        <v>0</v>
      </c>
      <c r="N178" s="0" t="n">
        <f aca="false">COUNTIF(K178,K10)</f>
        <v>1</v>
      </c>
      <c r="O178" s="0" t="n">
        <f aca="false">COUNTIF(J178,J10)</f>
        <v>1</v>
      </c>
      <c r="P178" s="0" t="n">
        <f aca="false">L178-N178-O178</f>
        <v>4</v>
      </c>
      <c r="Q178" s="0" t="n">
        <v>2679</v>
      </c>
    </row>
    <row r="179" customFormat="false" ht="15" hidden="false" customHeight="false" outlineLevel="0" collapsed="false">
      <c r="A179" s="1" t="s">
        <v>50</v>
      </c>
      <c r="B179" s="0" t="s">
        <v>40</v>
      </c>
      <c r="C179" s="0" t="n">
        <v>10</v>
      </c>
      <c r="D179" s="0" t="n">
        <v>4</v>
      </c>
      <c r="E179" s="0" t="n">
        <v>5</v>
      </c>
      <c r="F179" s="0" t="n">
        <v>0</v>
      </c>
      <c r="G179" s="0" t="n">
        <v>0</v>
      </c>
      <c r="H179" s="0" t="n">
        <v>0</v>
      </c>
      <c r="I179" s="0" t="n">
        <v>0</v>
      </c>
      <c r="J179" s="0" t="n">
        <v>1</v>
      </c>
      <c r="L179" s="0" t="n">
        <f aca="false">SUM(COUNTIF(F179,F11),COUNTIF(G179,G11),COUNTIF(H179,H11),COUNTIF(I179,I11),COUNTIF(J179,J11),COUNTIF(K179,K11))</f>
        <v>3</v>
      </c>
      <c r="M179" s="0" t="n">
        <f aca="false">5-L179</f>
        <v>2</v>
      </c>
      <c r="N179" s="0" t="n">
        <f aca="false">COUNTIF(J179,J11)</f>
        <v>0</v>
      </c>
      <c r="P179" s="0" t="n">
        <f aca="false">L179-N179-O179</f>
        <v>3</v>
      </c>
      <c r="Q179" s="0" t="n">
        <v>1747</v>
      </c>
    </row>
    <row r="180" customFormat="false" ht="15" hidden="false" customHeight="false" outlineLevel="0" collapsed="false">
      <c r="A180" s="1" t="s">
        <v>50</v>
      </c>
      <c r="B180" s="0" t="s">
        <v>40</v>
      </c>
      <c r="C180" s="0" t="n">
        <v>11</v>
      </c>
      <c r="D180" s="0" t="n">
        <v>25</v>
      </c>
      <c r="E180" s="6" t="n">
        <v>5</v>
      </c>
      <c r="F180" s="0" t="n">
        <v>0</v>
      </c>
      <c r="G180" s="0" t="n">
        <v>0</v>
      </c>
      <c r="H180" s="0" t="n">
        <v>0</v>
      </c>
      <c r="I180" s="0" t="n">
        <v>0</v>
      </c>
      <c r="J180" s="0" t="n">
        <v>1</v>
      </c>
      <c r="K180" s="0" t="n">
        <v>0</v>
      </c>
      <c r="L180" s="0" t="n">
        <f aca="false">SUM(COUNTIF(F180,F12),COUNTIF(G180,G12),COUNTIF(H180,H12),COUNTIF(I180,I12),COUNTIF(J180,J12),COUNTIF(K180,K12))</f>
        <v>5</v>
      </c>
      <c r="M180" s="0" t="n">
        <f aca="false">6-L180</f>
        <v>1</v>
      </c>
      <c r="N180" s="0" t="n">
        <f aca="false">COUNTIF(K180,K12)</f>
        <v>1</v>
      </c>
      <c r="O180" s="0" t="n">
        <f aca="false">COUNTIF(J180,J12)</f>
        <v>1</v>
      </c>
      <c r="P180" s="0" t="n">
        <f aca="false">L180-N180-O180</f>
        <v>3</v>
      </c>
      <c r="Q180" s="0" t="n">
        <v>2389</v>
      </c>
    </row>
    <row r="181" customFormat="false" ht="15" hidden="false" customHeight="false" outlineLevel="0" collapsed="false">
      <c r="A181" s="1" t="s">
        <v>50</v>
      </c>
      <c r="B181" s="0" t="s">
        <v>40</v>
      </c>
      <c r="C181" s="0" t="n">
        <v>12</v>
      </c>
      <c r="D181" s="0" t="n">
        <v>5</v>
      </c>
      <c r="E181" s="7" t="n">
        <v>5</v>
      </c>
      <c r="F181" s="0" t="n">
        <v>0</v>
      </c>
      <c r="G181" s="0" t="n">
        <v>0</v>
      </c>
      <c r="H181" s="0" t="n">
        <v>0</v>
      </c>
      <c r="I181" s="0" t="n">
        <v>0</v>
      </c>
      <c r="J181" s="0" t="n">
        <v>1</v>
      </c>
      <c r="K181" s="0" t="n">
        <v>0</v>
      </c>
      <c r="L181" s="0" t="n">
        <f aca="false">SUM(COUNTIF(F181,F13),COUNTIF(G181,G13),COUNTIF(H181,H13),COUNTIF(I181,I13),COUNTIF(J181,J13),COUNTIF(K181,K13))</f>
        <v>6</v>
      </c>
      <c r="M181" s="0" t="n">
        <f aca="false">6-L181</f>
        <v>0</v>
      </c>
      <c r="N181" s="0" t="n">
        <f aca="false">COUNTIF(K181,K13)</f>
        <v>1</v>
      </c>
      <c r="O181" s="0" t="n">
        <f aca="false">COUNTIF(J181,J13)</f>
        <v>1</v>
      </c>
      <c r="P181" s="0" t="n">
        <f aca="false">L181-N181-O181</f>
        <v>4</v>
      </c>
      <c r="Q181" s="0" t="n">
        <v>2438</v>
      </c>
    </row>
    <row r="182" customFormat="false" ht="15" hidden="false" customHeight="false" outlineLevel="0" collapsed="false">
      <c r="A182" s="1" t="s">
        <v>50</v>
      </c>
      <c r="B182" s="0" t="s">
        <v>40</v>
      </c>
      <c r="C182" s="0" t="n">
        <v>13</v>
      </c>
      <c r="D182" s="0" t="n">
        <v>34</v>
      </c>
      <c r="E182" s="0" t="n">
        <v>23</v>
      </c>
      <c r="F182" s="0" t="n">
        <v>0</v>
      </c>
      <c r="G182" s="0" t="n">
        <v>1</v>
      </c>
      <c r="H182" s="0" t="n">
        <v>1</v>
      </c>
      <c r="I182" s="0" t="n">
        <v>0</v>
      </c>
      <c r="J182" s="0" t="n">
        <v>0</v>
      </c>
      <c r="L182" s="0" t="n">
        <f aca="false">SUM(COUNTIF(F182,F14),COUNTIF(G182,G14),COUNTIF(H182,H14),COUNTIF(I182,I14),COUNTIF(J182,J14),COUNTIF(K182,K14))</f>
        <v>3</v>
      </c>
      <c r="M182" s="0" t="n">
        <f aca="false">5-L182</f>
        <v>2</v>
      </c>
      <c r="N182" s="0" t="n">
        <f aca="false">COUNTIF(J182,J14)</f>
        <v>1</v>
      </c>
      <c r="O182" s="0" t="n">
        <f aca="false">COUNTIF(I182,I14)</f>
        <v>0</v>
      </c>
      <c r="P182" s="0" t="n">
        <f aca="false">L182-N182-O182</f>
        <v>2</v>
      </c>
      <c r="Q182" s="0" t="n">
        <v>2600</v>
      </c>
    </row>
    <row r="183" customFormat="false" ht="15" hidden="false" customHeight="false" outlineLevel="0" collapsed="false">
      <c r="A183" s="1" t="s">
        <v>50</v>
      </c>
      <c r="B183" s="0" t="s">
        <v>40</v>
      </c>
      <c r="C183" s="0" t="n">
        <v>14</v>
      </c>
      <c r="D183" s="0" t="n">
        <v>35</v>
      </c>
      <c r="E183" s="0" t="n">
        <v>56</v>
      </c>
      <c r="F183" s="0" t="n">
        <v>0</v>
      </c>
      <c r="G183" s="0" t="n">
        <v>0</v>
      </c>
      <c r="H183" s="0" t="n">
        <v>0</v>
      </c>
      <c r="I183" s="0" t="n">
        <v>0</v>
      </c>
      <c r="J183" s="0" t="n">
        <v>1</v>
      </c>
      <c r="K183" s="0" t="n">
        <v>1</v>
      </c>
      <c r="L183" s="0" t="n">
        <f aca="false">SUM(COUNTIF(F183,F15),COUNTIF(G183,G15),COUNTIF(H183,H15),COUNTIF(I183,I15),COUNTIF(J183,J15),COUNTIF(K183,K15))</f>
        <v>4</v>
      </c>
      <c r="M183" s="0" t="n">
        <f aca="false">6-L183</f>
        <v>2</v>
      </c>
      <c r="N183" s="0" t="n">
        <f aca="false">COUNTIF(K183,K15)</f>
        <v>0</v>
      </c>
      <c r="O183" s="0" t="n">
        <f aca="false">COUNTIF(J183,J15)</f>
        <v>1</v>
      </c>
      <c r="P183" s="0" t="n">
        <f aca="false">L183-N183-O183</f>
        <v>3</v>
      </c>
      <c r="Q183" s="0" t="n">
        <v>3444</v>
      </c>
      <c r="R183" s="8" t="n">
        <f aca="false">SUM(L170:L183)</f>
        <v>54</v>
      </c>
    </row>
    <row r="184" customFormat="false" ht="15" hidden="false" customHeight="false" outlineLevel="0" collapsed="false">
      <c r="A184" s="1" t="s">
        <v>51</v>
      </c>
      <c r="B184" s="0" t="s">
        <v>36</v>
      </c>
      <c r="C184" s="0" t="n">
        <v>1</v>
      </c>
      <c r="D184" s="0" t="n">
        <v>15</v>
      </c>
      <c r="E184" s="0" t="n">
        <v>6</v>
      </c>
      <c r="F184" s="0" t="n">
        <v>0</v>
      </c>
      <c r="G184" s="0" t="n">
        <v>0</v>
      </c>
      <c r="H184" s="0" t="n">
        <v>0</v>
      </c>
      <c r="I184" s="0" t="n">
        <v>0</v>
      </c>
      <c r="J184" s="0" t="n">
        <v>0</v>
      </c>
      <c r="K184" s="0" t="n">
        <v>1</v>
      </c>
      <c r="L184" s="0" t="n">
        <f aca="false">SUM(COUNTIF(F184,F2),COUNTIF(G184,G2),COUNTIF(H184,H2),COUNTIF(I184,I2),COUNTIF(J184,J2),COUNTIF(K184,K2))</f>
        <v>3</v>
      </c>
      <c r="M184" s="0" t="n">
        <f aca="false">6-L184</f>
        <v>3</v>
      </c>
      <c r="N184" s="0" t="n">
        <f aca="false">COUNTIF(K184,K2)</f>
        <v>0</v>
      </c>
      <c r="O184" s="0" t="n">
        <f aca="false">COUNTIF(J184,J2)</f>
        <v>0</v>
      </c>
      <c r="P184" s="0" t="n">
        <f aca="false">L184-N184-O184</f>
        <v>3</v>
      </c>
      <c r="Q184" s="0" t="n">
        <v>1845</v>
      </c>
    </row>
    <row r="185" customFormat="false" ht="15" hidden="false" customHeight="false" outlineLevel="0" collapsed="false">
      <c r="A185" s="1" t="s">
        <v>51</v>
      </c>
      <c r="B185" s="0" t="s">
        <v>36</v>
      </c>
      <c r="C185" s="0" t="n">
        <v>2</v>
      </c>
      <c r="D185" s="0" t="n">
        <v>45</v>
      </c>
      <c r="E185" s="6" t="n">
        <v>4</v>
      </c>
      <c r="F185" s="0" t="n">
        <v>0</v>
      </c>
      <c r="G185" s="0" t="n">
        <v>0</v>
      </c>
      <c r="H185" s="0" t="n">
        <v>0</v>
      </c>
      <c r="I185" s="0" t="n">
        <v>1</v>
      </c>
      <c r="J185" s="0" t="n">
        <v>0</v>
      </c>
      <c r="K185" s="0" t="n">
        <v>0</v>
      </c>
      <c r="L185" s="0" t="n">
        <f aca="false">SUM(COUNTIF(F185,F3),COUNTIF(G185,G3),COUNTIF(H185,H3),COUNTIF(I185,I3),COUNTIF(J185,J3),COUNTIF(K185,K3))</f>
        <v>5</v>
      </c>
      <c r="M185" s="0" t="n">
        <f aca="false">6-L185</f>
        <v>1</v>
      </c>
      <c r="N185" s="0" t="n">
        <f aca="false">COUNTIF(K185,K3)</f>
        <v>1</v>
      </c>
      <c r="O185" s="0" t="n">
        <f aca="false">COUNTIF(J185,J3)</f>
        <v>0</v>
      </c>
      <c r="P185" s="0" t="n">
        <f aca="false">L185-N185-O185</f>
        <v>4</v>
      </c>
      <c r="Q185" s="0" t="n">
        <v>1528</v>
      </c>
    </row>
    <row r="186" customFormat="false" ht="15" hidden="false" customHeight="false" outlineLevel="0" collapsed="false">
      <c r="A186" s="1" t="s">
        <v>51</v>
      </c>
      <c r="B186" s="0" t="s">
        <v>36</v>
      </c>
      <c r="C186" s="0" t="n">
        <v>3</v>
      </c>
      <c r="D186" s="0" t="n">
        <v>6</v>
      </c>
      <c r="E186" s="0" t="n">
        <v>3</v>
      </c>
      <c r="F186" s="0" t="n">
        <v>0</v>
      </c>
      <c r="G186" s="0" t="n">
        <v>0</v>
      </c>
      <c r="H186" s="0" t="n">
        <v>1</v>
      </c>
      <c r="I186" s="0" t="n">
        <v>0</v>
      </c>
      <c r="J186" s="0" t="n">
        <v>0</v>
      </c>
      <c r="K186" s="0" t="n">
        <v>0</v>
      </c>
      <c r="L186" s="0" t="n">
        <f aca="false">SUM(COUNTIF(F186,F4),COUNTIF(G186,G4),COUNTIF(H186,H4),COUNTIF(I186,I4),COUNTIF(J186,J4),COUNTIF(K186,K4))</f>
        <v>4</v>
      </c>
      <c r="M186" s="0" t="n">
        <f aca="false">6-L186</f>
        <v>2</v>
      </c>
      <c r="N186" s="0" t="n">
        <f aca="false">COUNTIF(K186,K4)</f>
        <v>0</v>
      </c>
      <c r="O186" s="0" t="n">
        <f aca="false">COUNTIF(J186,J4)</f>
        <v>1</v>
      </c>
      <c r="P186" s="0" t="n">
        <f aca="false">L186-N186-O186</f>
        <v>3</v>
      </c>
      <c r="Q186" s="0" t="n">
        <v>2621</v>
      </c>
    </row>
    <row r="187" customFormat="false" ht="15" hidden="false" customHeight="false" outlineLevel="0" collapsed="false">
      <c r="A187" s="1" t="s">
        <v>51</v>
      </c>
      <c r="B187" s="0" t="s">
        <v>36</v>
      </c>
      <c r="C187" s="0" t="n">
        <v>4</v>
      </c>
      <c r="D187" s="0" t="n">
        <v>4</v>
      </c>
      <c r="E187" s="7" t="n">
        <v>4</v>
      </c>
      <c r="F187" s="0" t="n">
        <v>0</v>
      </c>
      <c r="G187" s="0" t="n">
        <v>0</v>
      </c>
      <c r="H187" s="0" t="n">
        <v>0</v>
      </c>
      <c r="I187" s="0" t="n">
        <v>1</v>
      </c>
      <c r="J187" s="0" t="n">
        <v>0</v>
      </c>
      <c r="L187" s="0" t="n">
        <f aca="false">SUM(COUNTIF(F187,F5),COUNTIF(G187,G5),COUNTIF(H187,H5),COUNTIF(I187,I5),COUNTIF(J187,J5),COUNTIF(K187,K5))</f>
        <v>5</v>
      </c>
      <c r="M187" s="0" t="n">
        <f aca="false">5-L187</f>
        <v>0</v>
      </c>
      <c r="N187" s="0" t="n">
        <f aca="false">COUNTIF(J187,J5)</f>
        <v>1</v>
      </c>
      <c r="O187" s="0" t="n">
        <f aca="false">COUNTIF(I187,I5)</f>
        <v>1</v>
      </c>
      <c r="P187" s="0" t="n">
        <f aca="false">L187-N187-O187</f>
        <v>3</v>
      </c>
      <c r="Q187" s="0" t="n">
        <v>1708</v>
      </c>
    </row>
    <row r="188" customFormat="false" ht="15" hidden="false" customHeight="false" outlineLevel="0" collapsed="false">
      <c r="A188" s="1" t="s">
        <v>51</v>
      </c>
      <c r="B188" s="0" t="s">
        <v>36</v>
      </c>
      <c r="C188" s="0" t="n">
        <v>5</v>
      </c>
      <c r="D188" s="0" t="n">
        <v>5</v>
      </c>
      <c r="E188" s="7" t="n">
        <v>5</v>
      </c>
      <c r="F188" s="0" t="n">
        <v>0</v>
      </c>
      <c r="G188" s="0" t="n">
        <v>0</v>
      </c>
      <c r="H188" s="0" t="n">
        <v>0</v>
      </c>
      <c r="I188" s="0" t="n">
        <v>0</v>
      </c>
      <c r="J188" s="0" t="n">
        <v>1</v>
      </c>
      <c r="L188" s="0" t="n">
        <f aca="false">SUM(COUNTIF(F188,F6),COUNTIF(G188,G6),COUNTIF(H188,H6),COUNTIF(I188,I6),COUNTIF(J188,J6),COUNTIF(K188,K6))</f>
        <v>5</v>
      </c>
      <c r="M188" s="0" t="n">
        <f aca="false">5-L188</f>
        <v>0</v>
      </c>
      <c r="N188" s="0" t="n">
        <f aca="false">COUNTIF(J188,J6)</f>
        <v>1</v>
      </c>
      <c r="P188" s="0" t="n">
        <f aca="false">L188-N188-O188</f>
        <v>4</v>
      </c>
      <c r="Q188" s="0" t="n">
        <v>1731</v>
      </c>
    </row>
    <row r="189" customFormat="false" ht="15" hidden="false" customHeight="false" outlineLevel="0" collapsed="false">
      <c r="A189" s="1" t="s">
        <v>51</v>
      </c>
      <c r="B189" s="0" t="s">
        <v>36</v>
      </c>
      <c r="C189" s="0" t="n">
        <v>6</v>
      </c>
      <c r="D189" s="0" t="n">
        <v>15</v>
      </c>
      <c r="E189" s="0" t="n">
        <v>6</v>
      </c>
      <c r="F189" s="0" t="n">
        <v>0</v>
      </c>
      <c r="G189" s="0" t="n">
        <v>0</v>
      </c>
      <c r="H189" s="0" t="n">
        <v>0</v>
      </c>
      <c r="I189" s="0" t="n">
        <v>0</v>
      </c>
      <c r="J189" s="0" t="n">
        <v>0</v>
      </c>
      <c r="K189" s="0" t="n">
        <v>1</v>
      </c>
      <c r="L189" s="0" t="n">
        <f aca="false">SUM(COUNTIF(F189,F7),COUNTIF(G189,G7),COUNTIF(H189,H7),COUNTIF(I189,I7),COUNTIF(J189,J7),COUNTIF(K189,K7))</f>
        <v>3</v>
      </c>
      <c r="M189" s="0" t="n">
        <f aca="false">6-L189</f>
        <v>3</v>
      </c>
      <c r="N189" s="0" t="n">
        <f aca="false">COUNTIF(K189,K7)</f>
        <v>0</v>
      </c>
      <c r="O189" s="0" t="n">
        <f aca="false">COUNTIF(J189,J7)</f>
        <v>0</v>
      </c>
      <c r="P189" s="0" t="n">
        <f aca="false">L189-N189-O189</f>
        <v>3</v>
      </c>
      <c r="Q189" s="0" t="n">
        <v>6222</v>
      </c>
    </row>
    <row r="190" customFormat="false" ht="15" hidden="false" customHeight="false" outlineLevel="0" collapsed="false">
      <c r="A190" s="1" t="s">
        <v>51</v>
      </c>
      <c r="B190" s="0" t="s">
        <v>36</v>
      </c>
      <c r="C190" s="0" t="n">
        <v>7</v>
      </c>
      <c r="D190" s="0" t="n">
        <v>345</v>
      </c>
      <c r="E190" s="6" t="n">
        <v>5</v>
      </c>
      <c r="F190" s="0" t="n">
        <v>0</v>
      </c>
      <c r="G190" s="0" t="n">
        <v>0</v>
      </c>
      <c r="H190" s="0" t="n">
        <v>0</v>
      </c>
      <c r="I190" s="0" t="n">
        <v>0</v>
      </c>
      <c r="J190" s="0" t="n">
        <v>1</v>
      </c>
      <c r="K190" s="0" t="n">
        <v>0</v>
      </c>
      <c r="L190" s="0" t="n">
        <f aca="false">SUM(COUNTIF(F190,F8),COUNTIF(G190,G8),COUNTIF(H190,H8),COUNTIF(I190,I8),COUNTIF(J190,J8),COUNTIF(K190,K8))</f>
        <v>4</v>
      </c>
      <c r="M190" s="0" t="n">
        <f aca="false">6-L190</f>
        <v>2</v>
      </c>
      <c r="N190" s="0" t="n">
        <f aca="false">COUNTIF(K190,K8)</f>
        <v>1</v>
      </c>
      <c r="O190" s="0" t="n">
        <f aca="false">COUNTIF(J190,J8)</f>
        <v>1</v>
      </c>
      <c r="P190" s="0" t="n">
        <f aca="false">L190-N190-O190</f>
        <v>2</v>
      </c>
      <c r="Q190" s="0" t="n">
        <v>4443</v>
      </c>
    </row>
    <row r="191" customFormat="false" ht="15" hidden="false" customHeight="false" outlineLevel="0" collapsed="false">
      <c r="A191" s="1" t="s">
        <v>51</v>
      </c>
      <c r="B191" s="0" t="s">
        <v>36</v>
      </c>
      <c r="C191" s="0" t="n">
        <v>8</v>
      </c>
      <c r="D191" s="0" t="n">
        <v>24</v>
      </c>
      <c r="E191" s="7" t="n">
        <v>24</v>
      </c>
      <c r="F191" s="0" t="n">
        <v>0</v>
      </c>
      <c r="G191" s="0" t="n">
        <v>1</v>
      </c>
      <c r="H191" s="0" t="n">
        <v>0</v>
      </c>
      <c r="I191" s="0" t="n">
        <v>1</v>
      </c>
      <c r="J191" s="0" t="n">
        <v>0</v>
      </c>
      <c r="L191" s="0" t="n">
        <f aca="false">SUM(COUNTIF(F191,F9),COUNTIF(G191,G9),COUNTIF(H191,H9),COUNTIF(I191,I9),COUNTIF(J191,J9),COUNTIF(K191,K9))</f>
        <v>5</v>
      </c>
      <c r="M191" s="0" t="n">
        <f aca="false">5-L191</f>
        <v>0</v>
      </c>
      <c r="N191" s="0" t="n">
        <f aca="false">COUNTIF(J191,J9)</f>
        <v>1</v>
      </c>
      <c r="P191" s="0" t="n">
        <f aca="false">L191-N191-O191</f>
        <v>4</v>
      </c>
      <c r="Q191" s="0" t="n">
        <v>2114</v>
      </c>
    </row>
    <row r="192" customFormat="false" ht="15" hidden="false" customHeight="false" outlineLevel="0" collapsed="false">
      <c r="A192" s="1" t="s">
        <v>51</v>
      </c>
      <c r="B192" s="0" t="s">
        <v>36</v>
      </c>
      <c r="C192" s="0" t="n">
        <v>9</v>
      </c>
      <c r="D192" s="0" t="n">
        <v>6</v>
      </c>
      <c r="E192" s="7" t="n">
        <v>6</v>
      </c>
      <c r="F192" s="0" t="n">
        <v>0</v>
      </c>
      <c r="G192" s="0" t="n">
        <v>0</v>
      </c>
      <c r="H192" s="0" t="n">
        <v>0</v>
      </c>
      <c r="I192" s="0" t="n">
        <v>0</v>
      </c>
      <c r="J192" s="0" t="n">
        <v>0</v>
      </c>
      <c r="K192" s="0" t="n">
        <v>1</v>
      </c>
      <c r="L192" s="0" t="n">
        <f aca="false">SUM(COUNTIF(F192,F10),COUNTIF(G192,G10),COUNTIF(H192,H10),COUNTIF(I192,I10),COUNTIF(J192,J10),COUNTIF(K192,K10))</f>
        <v>6</v>
      </c>
      <c r="M192" s="0" t="n">
        <f aca="false">6-L192</f>
        <v>0</v>
      </c>
      <c r="N192" s="0" t="n">
        <f aca="false">COUNTIF(K192,K10)</f>
        <v>1</v>
      </c>
      <c r="O192" s="0" t="n">
        <f aca="false">COUNTIF(J192,J10)</f>
        <v>1</v>
      </c>
      <c r="P192" s="0" t="n">
        <f aca="false">L192-N192-O192</f>
        <v>4</v>
      </c>
      <c r="Q192" s="0" t="n">
        <v>2433</v>
      </c>
    </row>
    <row r="193" customFormat="false" ht="15" hidden="false" customHeight="false" outlineLevel="0" collapsed="false">
      <c r="A193" s="1" t="s">
        <v>51</v>
      </c>
      <c r="B193" s="0" t="s">
        <v>36</v>
      </c>
      <c r="C193" s="0" t="n">
        <v>10</v>
      </c>
      <c r="D193" s="0" t="n">
        <v>4</v>
      </c>
      <c r="E193" s="7" t="n">
        <v>4</v>
      </c>
      <c r="F193" s="0" t="n">
        <v>0</v>
      </c>
      <c r="G193" s="0" t="n">
        <v>0</v>
      </c>
      <c r="H193" s="0" t="n">
        <v>0</v>
      </c>
      <c r="I193" s="0" t="n">
        <v>1</v>
      </c>
      <c r="J193" s="0" t="n">
        <v>0</v>
      </c>
      <c r="L193" s="0" t="n">
        <f aca="false">SUM(COUNTIF(F193,F11),COUNTIF(G193,G11),COUNTIF(H193,H11),COUNTIF(I193,I11),COUNTIF(J193,J11),COUNTIF(K193,K11))</f>
        <v>5</v>
      </c>
      <c r="M193" s="0" t="n">
        <f aca="false">5-L193</f>
        <v>0</v>
      </c>
      <c r="N193" s="0" t="n">
        <f aca="false">COUNTIF(J193,J11)</f>
        <v>1</v>
      </c>
      <c r="P193" s="0" t="n">
        <f aca="false">L193-N193-O193</f>
        <v>4</v>
      </c>
      <c r="Q193" s="0" t="n">
        <v>1380</v>
      </c>
    </row>
    <row r="194" customFormat="false" ht="15" hidden="false" customHeight="false" outlineLevel="0" collapsed="false">
      <c r="A194" s="1" t="s">
        <v>51</v>
      </c>
      <c r="B194" s="0" t="s">
        <v>36</v>
      </c>
      <c r="C194" s="0" t="n">
        <v>11</v>
      </c>
      <c r="D194" s="0" t="n">
        <v>25</v>
      </c>
      <c r="E194" s="7" t="n">
        <v>25</v>
      </c>
      <c r="F194" s="0" t="n">
        <v>0</v>
      </c>
      <c r="G194" s="0" t="n">
        <v>1</v>
      </c>
      <c r="H194" s="0" t="n">
        <v>0</v>
      </c>
      <c r="I194" s="0" t="n">
        <v>0</v>
      </c>
      <c r="J194" s="0" t="n">
        <v>1</v>
      </c>
      <c r="K194" s="0" t="n">
        <v>0</v>
      </c>
      <c r="L194" s="0" t="n">
        <f aca="false">SUM(COUNTIF(F194,F12),COUNTIF(G194,G12),COUNTIF(H194,H12),COUNTIF(I194,I12),COUNTIF(J194,J12),COUNTIF(K194,K12))</f>
        <v>6</v>
      </c>
      <c r="M194" s="0" t="n">
        <f aca="false">6-L194</f>
        <v>0</v>
      </c>
      <c r="N194" s="0" t="n">
        <f aca="false">COUNTIF(K194,K12)</f>
        <v>1</v>
      </c>
      <c r="O194" s="0" t="n">
        <f aca="false">COUNTIF(J194,J12)</f>
        <v>1</v>
      </c>
      <c r="P194" s="0" t="n">
        <f aca="false">L194-N194-O194</f>
        <v>4</v>
      </c>
      <c r="Q194" s="0" t="n">
        <v>4360</v>
      </c>
    </row>
    <row r="195" customFormat="false" ht="15" hidden="false" customHeight="false" outlineLevel="0" collapsed="false">
      <c r="A195" s="1" t="s">
        <v>51</v>
      </c>
      <c r="B195" s="0" t="s">
        <v>36</v>
      </c>
      <c r="C195" s="0" t="n">
        <v>12</v>
      </c>
      <c r="D195" s="0" t="n">
        <v>5</v>
      </c>
      <c r="E195" s="0" t="n">
        <v>4</v>
      </c>
      <c r="F195" s="0" t="n">
        <v>0</v>
      </c>
      <c r="G195" s="0" t="n">
        <v>0</v>
      </c>
      <c r="H195" s="0" t="n">
        <v>0</v>
      </c>
      <c r="I195" s="0" t="n">
        <v>1</v>
      </c>
      <c r="J195" s="0" t="n">
        <v>0</v>
      </c>
      <c r="K195" s="0" t="n">
        <v>0</v>
      </c>
      <c r="L195" s="0" t="n">
        <f aca="false">SUM(COUNTIF(F195,F13),COUNTIF(G195,G13),COUNTIF(H195,H13),COUNTIF(I195,I13),COUNTIF(J195,J13),COUNTIF(K195,K13))</f>
        <v>4</v>
      </c>
      <c r="M195" s="0" t="n">
        <f aca="false">6-L195</f>
        <v>2</v>
      </c>
      <c r="N195" s="0" t="n">
        <f aca="false">COUNTIF(K195,K13)</f>
        <v>1</v>
      </c>
      <c r="O195" s="0" t="n">
        <f aca="false">COUNTIF(J195,J13)</f>
        <v>0</v>
      </c>
      <c r="P195" s="0" t="n">
        <f aca="false">L195-N195-O195</f>
        <v>3</v>
      </c>
      <c r="Q195" s="0" t="n">
        <v>7072</v>
      </c>
    </row>
    <row r="196" customFormat="false" ht="15" hidden="false" customHeight="false" outlineLevel="0" collapsed="false">
      <c r="A196" s="1" t="s">
        <v>51</v>
      </c>
      <c r="B196" s="0" t="s">
        <v>36</v>
      </c>
      <c r="C196" s="0" t="n">
        <v>13</v>
      </c>
      <c r="D196" s="0" t="n">
        <v>34</v>
      </c>
      <c r="E196" s="0" t="n">
        <v>5</v>
      </c>
      <c r="F196" s="0" t="n">
        <v>0</v>
      </c>
      <c r="G196" s="0" t="n">
        <v>0</v>
      </c>
      <c r="H196" s="0" t="n">
        <v>0</v>
      </c>
      <c r="I196" s="0" t="n">
        <v>0</v>
      </c>
      <c r="J196" s="0" t="n">
        <v>1</v>
      </c>
      <c r="L196" s="0" t="n">
        <f aca="false">SUM(COUNTIF(F196,F14),COUNTIF(G196,G14),COUNTIF(H196,H14),COUNTIF(I196,I14),COUNTIF(J196,J14),COUNTIF(K196,K14))</f>
        <v>2</v>
      </c>
      <c r="M196" s="0" t="n">
        <f aca="false">6-L196</f>
        <v>4</v>
      </c>
      <c r="N196" s="0" t="n">
        <f aca="false">COUNTIF(J196,J14)</f>
        <v>0</v>
      </c>
      <c r="O196" s="0" t="n">
        <f aca="false">COUNTIF(I196,I14)</f>
        <v>0</v>
      </c>
      <c r="P196" s="0" t="n">
        <f aca="false">L196-N196-O196</f>
        <v>2</v>
      </c>
      <c r="Q196" s="0" t="n">
        <v>2003</v>
      </c>
    </row>
    <row r="197" customFormat="false" ht="15" hidden="false" customHeight="false" outlineLevel="0" collapsed="false">
      <c r="A197" s="1" t="s">
        <v>51</v>
      </c>
      <c r="B197" s="0" t="s">
        <v>36</v>
      </c>
      <c r="C197" s="0" t="n">
        <v>14</v>
      </c>
      <c r="D197" s="0" t="n">
        <v>35</v>
      </c>
      <c r="E197" s="0" t="n">
        <v>6</v>
      </c>
      <c r="F197" s="0" t="n">
        <v>0</v>
      </c>
      <c r="G197" s="0" t="n">
        <v>0</v>
      </c>
      <c r="H197" s="0" t="n">
        <v>0</v>
      </c>
      <c r="I197" s="0" t="n">
        <v>0</v>
      </c>
      <c r="J197" s="0" t="n">
        <v>0</v>
      </c>
      <c r="K197" s="0" t="n">
        <v>1</v>
      </c>
      <c r="L197" s="0" t="n">
        <f aca="false">SUM(COUNTIF(F197,F15),COUNTIF(G197,G15),COUNTIF(H197,H15),COUNTIF(I197,I15),COUNTIF(J197,J15),COUNTIF(K197,K15))</f>
        <v>3</v>
      </c>
      <c r="M197" s="0" t="n">
        <f aca="false">6-L197</f>
        <v>3</v>
      </c>
      <c r="N197" s="0" t="n">
        <f aca="false">COUNTIF(K197,K15)</f>
        <v>0</v>
      </c>
      <c r="O197" s="0" t="n">
        <f aca="false">COUNTIF(J197,J15)</f>
        <v>0</v>
      </c>
      <c r="P197" s="0" t="n">
        <f aca="false">L197-N197-O197</f>
        <v>3</v>
      </c>
      <c r="Q197" s="0" t="n">
        <v>3332</v>
      </c>
      <c r="R197" s="8" t="n">
        <f aca="false">SUM(L184:L197)</f>
        <v>60</v>
      </c>
    </row>
    <row r="198" customFormat="false" ht="15" hidden="false" customHeight="false" outlineLevel="0" collapsed="false">
      <c r="A198" s="1" t="s">
        <v>52</v>
      </c>
      <c r="B198" s="0" t="s">
        <v>38</v>
      </c>
      <c r="C198" s="0" t="n">
        <v>1</v>
      </c>
      <c r="D198" s="0" t="n">
        <v>15</v>
      </c>
      <c r="E198" s="0" t="n">
        <v>6</v>
      </c>
      <c r="Q198" s="0" t="n">
        <v>102</v>
      </c>
    </row>
    <row r="199" customFormat="false" ht="15" hidden="false" customHeight="false" outlineLevel="0" collapsed="false">
      <c r="A199" s="1" t="s">
        <v>52</v>
      </c>
      <c r="B199" s="0" t="s">
        <v>38</v>
      </c>
      <c r="C199" s="0" t="n">
        <v>2</v>
      </c>
      <c r="D199" s="0" t="n">
        <v>45</v>
      </c>
      <c r="E199" s="0" t="n">
        <v>6</v>
      </c>
      <c r="Q199" s="0" t="n">
        <v>116</v>
      </c>
    </row>
    <row r="200" customFormat="false" ht="15" hidden="false" customHeight="false" outlineLevel="0" collapsed="false">
      <c r="A200" s="1" t="s">
        <v>52</v>
      </c>
      <c r="B200" s="0" t="s">
        <v>38</v>
      </c>
      <c r="C200" s="0" t="n">
        <v>3</v>
      </c>
      <c r="D200" s="0" t="n">
        <v>6</v>
      </c>
      <c r="E200" s="0" t="n">
        <v>6</v>
      </c>
      <c r="Q200" s="0" t="n">
        <v>110</v>
      </c>
    </row>
    <row r="201" customFormat="false" ht="15" hidden="false" customHeight="false" outlineLevel="0" collapsed="false">
      <c r="A201" s="1" t="s">
        <v>52</v>
      </c>
      <c r="B201" s="0" t="s">
        <v>38</v>
      </c>
      <c r="C201" s="0" t="n">
        <v>4</v>
      </c>
      <c r="D201" s="0" t="n">
        <v>4</v>
      </c>
      <c r="E201" s="0" t="n">
        <v>5</v>
      </c>
      <c r="Q201" s="0" t="n">
        <v>132</v>
      </c>
    </row>
    <row r="202" customFormat="false" ht="15" hidden="false" customHeight="false" outlineLevel="0" collapsed="false">
      <c r="A202" s="1" t="s">
        <v>52</v>
      </c>
      <c r="B202" s="0" t="s">
        <v>38</v>
      </c>
      <c r="C202" s="0" t="n">
        <v>5</v>
      </c>
      <c r="D202" s="0" t="n">
        <v>5</v>
      </c>
      <c r="E202" s="7" t="n">
        <v>5</v>
      </c>
      <c r="Q202" s="0" t="n">
        <v>4260</v>
      </c>
    </row>
    <row r="203" customFormat="false" ht="15" hidden="false" customHeight="false" outlineLevel="0" collapsed="false">
      <c r="A203" s="1" t="s">
        <v>52</v>
      </c>
      <c r="B203" s="0" t="s">
        <v>38</v>
      </c>
      <c r="C203" s="0" t="n">
        <v>6</v>
      </c>
      <c r="D203" s="0" t="n">
        <v>15</v>
      </c>
      <c r="E203" s="0" t="n">
        <v>6</v>
      </c>
      <c r="Q203" s="0" t="n">
        <v>148</v>
      </c>
    </row>
    <row r="204" customFormat="false" ht="15" hidden="false" customHeight="false" outlineLevel="0" collapsed="false">
      <c r="A204" s="1" t="s">
        <v>52</v>
      </c>
      <c r="B204" s="0" t="s">
        <v>38</v>
      </c>
      <c r="C204" s="0" t="n">
        <v>7</v>
      </c>
      <c r="D204" s="0" t="n">
        <v>345</v>
      </c>
      <c r="E204" s="6" t="n">
        <v>34</v>
      </c>
      <c r="Q204" s="0" t="n">
        <v>5700</v>
      </c>
    </row>
    <row r="205" customFormat="false" ht="15" hidden="false" customHeight="false" outlineLevel="0" collapsed="false">
      <c r="A205" s="1" t="s">
        <v>52</v>
      </c>
      <c r="B205" s="0" t="s">
        <v>38</v>
      </c>
      <c r="C205" s="0" t="n">
        <v>8</v>
      </c>
      <c r="D205" s="0" t="n">
        <v>24</v>
      </c>
      <c r="E205" s="0" t="n">
        <v>5</v>
      </c>
      <c r="Q205" s="0" t="n">
        <v>113</v>
      </c>
    </row>
    <row r="206" customFormat="false" ht="15" hidden="false" customHeight="false" outlineLevel="0" collapsed="false">
      <c r="A206" s="1" t="s">
        <v>52</v>
      </c>
      <c r="B206" s="0" t="s">
        <v>38</v>
      </c>
      <c r="C206" s="0" t="n">
        <v>9</v>
      </c>
      <c r="D206" s="0" t="n">
        <v>6</v>
      </c>
      <c r="E206" s="0" t="n">
        <v>6</v>
      </c>
      <c r="Q206" s="0" t="n">
        <v>110</v>
      </c>
    </row>
    <row r="207" customFormat="false" ht="15" hidden="false" customHeight="false" outlineLevel="0" collapsed="false">
      <c r="A207" s="1" t="s">
        <v>52</v>
      </c>
      <c r="B207" s="0" t="s">
        <v>38</v>
      </c>
      <c r="C207" s="0" t="n">
        <v>10</v>
      </c>
      <c r="D207" s="0" t="n">
        <v>4</v>
      </c>
      <c r="E207" s="7" t="n">
        <v>4</v>
      </c>
      <c r="Q207" s="0" t="n">
        <v>9802</v>
      </c>
    </row>
    <row r="208" customFormat="false" ht="15" hidden="false" customHeight="false" outlineLevel="0" collapsed="false">
      <c r="A208" s="1" t="s">
        <v>52</v>
      </c>
      <c r="B208" s="0" t="s">
        <v>38</v>
      </c>
      <c r="C208" s="0" t="n">
        <v>11</v>
      </c>
      <c r="D208" s="0" t="n">
        <v>25</v>
      </c>
      <c r="E208" s="0" t="n">
        <v>6</v>
      </c>
      <c r="Q208" s="0" t="n">
        <v>139</v>
      </c>
    </row>
    <row r="209" customFormat="false" ht="15" hidden="false" customHeight="false" outlineLevel="0" collapsed="false">
      <c r="A209" s="1" t="s">
        <v>52</v>
      </c>
      <c r="B209" s="0" t="s">
        <v>38</v>
      </c>
      <c r="C209" s="0" t="n">
        <v>12</v>
      </c>
      <c r="D209" s="0" t="n">
        <v>5</v>
      </c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 t="n">
        <v>10801</v>
      </c>
    </row>
    <row r="210" customFormat="false" ht="15" hidden="false" customHeight="false" outlineLevel="0" collapsed="false">
      <c r="A210" s="1" t="s">
        <v>52</v>
      </c>
      <c r="B210" s="0" t="s">
        <v>38</v>
      </c>
      <c r="C210" s="0" t="n">
        <v>13</v>
      </c>
      <c r="D210" s="0" t="n">
        <v>34</v>
      </c>
      <c r="E210" s="6" t="n">
        <v>4</v>
      </c>
      <c r="Q210" s="0" t="n">
        <v>9319</v>
      </c>
    </row>
    <row r="211" customFormat="false" ht="15" hidden="false" customHeight="false" outlineLevel="0" collapsed="false">
      <c r="A211" s="1" t="s">
        <v>52</v>
      </c>
      <c r="B211" s="0" t="s">
        <v>38</v>
      </c>
      <c r="C211" s="0" t="n">
        <v>14</v>
      </c>
      <c r="D211" s="0" t="n">
        <v>35</v>
      </c>
      <c r="E211" s="0" t="n">
        <v>6</v>
      </c>
      <c r="N211" s="0" t="s">
        <v>44</v>
      </c>
      <c r="O211" s="0" t="s">
        <v>44</v>
      </c>
      <c r="Q211" s="0" t="n">
        <v>371</v>
      </c>
      <c r="R211" s="9" t="n">
        <f aca="false">SUM(L198:L211)</f>
        <v>0</v>
      </c>
    </row>
    <row r="212" customFormat="false" ht="15" hidden="false" customHeight="false" outlineLevel="0" collapsed="false">
      <c r="A212" s="1" t="s">
        <v>53</v>
      </c>
      <c r="B212" s="0" t="s">
        <v>40</v>
      </c>
      <c r="C212" s="0" t="n">
        <v>1</v>
      </c>
      <c r="D212" s="0" t="n">
        <v>15</v>
      </c>
      <c r="E212" s="0" t="n">
        <v>3</v>
      </c>
      <c r="F212" s="0" t="n">
        <v>0</v>
      </c>
      <c r="G212" s="0" t="n">
        <v>0</v>
      </c>
      <c r="H212" s="0" t="n">
        <v>1</v>
      </c>
      <c r="I212" s="0" t="n">
        <v>0</v>
      </c>
      <c r="J212" s="0" t="n">
        <v>0</v>
      </c>
      <c r="K212" s="0" t="n">
        <v>0</v>
      </c>
      <c r="L212" s="0" t="n">
        <f aca="false">SUM(COUNTIF(F212,F2),COUNTIF(G212,G2),COUNTIF(H212,H2),COUNTIF(I212,I2),COUNTIF(J212,J2),COUNTIF(K212,K2))</f>
        <v>3</v>
      </c>
      <c r="M212" s="0" t="n">
        <f aca="false">6-L212</f>
        <v>3</v>
      </c>
      <c r="N212" s="0" t="n">
        <f aca="false">COUNTIF(K212,K2)</f>
        <v>1</v>
      </c>
      <c r="O212" s="0" t="n">
        <f aca="false">COUNTIF(J212,J2)</f>
        <v>0</v>
      </c>
      <c r="P212" s="0" t="n">
        <f aca="false">L212-N212-O212</f>
        <v>2</v>
      </c>
      <c r="Q212" s="0" t="n">
        <v>6264</v>
      </c>
    </row>
    <row r="213" customFormat="false" ht="15" hidden="false" customHeight="false" outlineLevel="0" collapsed="false">
      <c r="A213" s="1" t="s">
        <v>53</v>
      </c>
      <c r="B213" s="0" t="s">
        <v>40</v>
      </c>
      <c r="C213" s="0" t="n">
        <v>2</v>
      </c>
      <c r="D213" s="0" t="n">
        <v>45</v>
      </c>
      <c r="E213" s="0" t="n">
        <v>2</v>
      </c>
      <c r="F213" s="0" t="n">
        <v>0</v>
      </c>
      <c r="G213" s="0" t="n">
        <v>1</v>
      </c>
      <c r="H213" s="0" t="n">
        <v>0</v>
      </c>
      <c r="I213" s="0" t="n">
        <v>0</v>
      </c>
      <c r="J213" s="0" t="n">
        <v>0</v>
      </c>
      <c r="K213" s="0" t="n">
        <v>0</v>
      </c>
      <c r="L213" s="0" t="n">
        <f aca="false">SUM(COUNTIF(F213,F3),COUNTIF(G213,G3),COUNTIF(H213,H3),COUNTIF(I213,I3),COUNTIF(J213,J3),COUNTIF(K213,K3))</f>
        <v>3</v>
      </c>
      <c r="M213" s="0" t="n">
        <f aca="false">6-L213</f>
        <v>3</v>
      </c>
      <c r="N213" s="0" t="n">
        <f aca="false">COUNTIF(K213,K3)</f>
        <v>1</v>
      </c>
      <c r="O213" s="0" t="n">
        <f aca="false">COUNTIF(J213,J3)</f>
        <v>0</v>
      </c>
      <c r="P213" s="0" t="n">
        <f aca="false">L213-N213-O213</f>
        <v>2</v>
      </c>
      <c r="Q213" s="0" t="n">
        <v>7974</v>
      </c>
    </row>
    <row r="214" customFormat="false" ht="15" hidden="false" customHeight="false" outlineLevel="0" collapsed="false">
      <c r="A214" s="1" t="s">
        <v>53</v>
      </c>
      <c r="B214" s="0" t="s">
        <v>40</v>
      </c>
      <c r="C214" s="0" t="n">
        <v>3</v>
      </c>
      <c r="D214" s="0" t="n">
        <v>6</v>
      </c>
      <c r="E214" s="7" t="n">
        <v>6</v>
      </c>
      <c r="F214" s="0" t="n">
        <v>0</v>
      </c>
      <c r="G214" s="0" t="n">
        <v>0</v>
      </c>
      <c r="H214" s="0" t="n">
        <v>0</v>
      </c>
      <c r="I214" s="0" t="n">
        <v>0</v>
      </c>
      <c r="J214" s="0" t="n">
        <v>0</v>
      </c>
      <c r="K214" s="0" t="n">
        <v>1</v>
      </c>
      <c r="L214" s="0" t="n">
        <f aca="false">SUM(COUNTIF(F214,F4),COUNTIF(G214,G4),COUNTIF(H214,H4),COUNTIF(I214,I4),COUNTIF(J214,J4),COUNTIF(K214,K4))</f>
        <v>6</v>
      </c>
      <c r="M214" s="0" t="n">
        <f aca="false">6-L214</f>
        <v>0</v>
      </c>
      <c r="N214" s="0" t="n">
        <f aca="false">COUNTIF(K214,K4)</f>
        <v>1</v>
      </c>
      <c r="O214" s="0" t="n">
        <f aca="false">COUNTIF(J214,J4)</f>
        <v>1</v>
      </c>
      <c r="P214" s="0" t="n">
        <f aca="false">L214-N214-O214</f>
        <v>4</v>
      </c>
      <c r="Q214" s="0" t="n">
        <v>3441</v>
      </c>
    </row>
    <row r="215" customFormat="false" ht="15" hidden="false" customHeight="false" outlineLevel="0" collapsed="false">
      <c r="A215" s="1" t="s">
        <v>53</v>
      </c>
      <c r="B215" s="0" t="s">
        <v>40</v>
      </c>
      <c r="C215" s="0" t="n">
        <v>4</v>
      </c>
      <c r="D215" s="0" t="n">
        <v>4</v>
      </c>
      <c r="E215" s="0" t="n">
        <v>123</v>
      </c>
      <c r="F215" s="0" t="n">
        <v>1</v>
      </c>
      <c r="G215" s="0" t="n">
        <v>1</v>
      </c>
      <c r="H215" s="0" t="n">
        <v>1</v>
      </c>
      <c r="I215" s="0" t="n">
        <v>0</v>
      </c>
      <c r="J215" s="0" t="n">
        <v>0</v>
      </c>
      <c r="L215" s="0" t="n">
        <f aca="false">SUM(COUNTIF(F215,F5),COUNTIF(G215,G5),COUNTIF(H215,H5),COUNTIF(I215,I5),COUNTIF(J215,J5),COUNTIF(K215,K5))</f>
        <v>1</v>
      </c>
      <c r="M215" s="0" t="n">
        <f aca="false">5-L215</f>
        <v>4</v>
      </c>
      <c r="N215" s="0" t="n">
        <f aca="false">COUNTIF(J215,J5)</f>
        <v>1</v>
      </c>
      <c r="O215" s="0" t="n">
        <f aca="false">COUNTIF(I215,I5)</f>
        <v>0</v>
      </c>
      <c r="P215" s="0" t="n">
        <f aca="false">L215-N215-O215</f>
        <v>0</v>
      </c>
      <c r="Q215" s="0" t="n">
        <v>3907</v>
      </c>
    </row>
    <row r="216" customFormat="false" ht="15" hidden="false" customHeight="false" outlineLevel="0" collapsed="false">
      <c r="A216" s="1" t="s">
        <v>53</v>
      </c>
      <c r="B216" s="0" t="s">
        <v>40</v>
      </c>
      <c r="C216" s="0" t="n">
        <v>5</v>
      </c>
      <c r="D216" s="0" t="n">
        <v>5</v>
      </c>
      <c r="E216" s="0" t="n">
        <v>123</v>
      </c>
      <c r="F216" s="0" t="n">
        <v>1</v>
      </c>
      <c r="G216" s="0" t="n">
        <v>1</v>
      </c>
      <c r="H216" s="0" t="n">
        <v>1</v>
      </c>
      <c r="I216" s="0" t="n">
        <v>0</v>
      </c>
      <c r="J216" s="0" t="n">
        <v>0</v>
      </c>
      <c r="L216" s="0" t="n">
        <f aca="false">SUM(COUNTIF(F216,F6),COUNTIF(G216,G6),COUNTIF(H216,H6),COUNTIF(I216,I6),COUNTIF(J216,J6),COUNTIF(K216,K6))</f>
        <v>1</v>
      </c>
      <c r="M216" s="0" t="n">
        <f aca="false">5-L216</f>
        <v>4</v>
      </c>
      <c r="N216" s="0" t="n">
        <f aca="false">COUNTIF(J216,J6)</f>
        <v>0</v>
      </c>
      <c r="P216" s="0" t="n">
        <f aca="false">L216-N216-O216</f>
        <v>1</v>
      </c>
      <c r="Q216" s="0" t="n">
        <v>8313</v>
      </c>
    </row>
    <row r="217" customFormat="false" ht="15" hidden="false" customHeight="false" outlineLevel="0" collapsed="false">
      <c r="A217" s="1" t="s">
        <v>53</v>
      </c>
      <c r="B217" s="0" t="s">
        <v>40</v>
      </c>
      <c r="C217" s="0" t="n">
        <v>6</v>
      </c>
      <c r="D217" s="0" t="n">
        <v>15</v>
      </c>
      <c r="E217" s="0" t="n">
        <v>1234</v>
      </c>
      <c r="F217" s="0" t="n">
        <v>1</v>
      </c>
      <c r="G217" s="0" t="n">
        <v>1</v>
      </c>
      <c r="H217" s="0" t="n">
        <v>1</v>
      </c>
      <c r="I217" s="0" t="n">
        <v>1</v>
      </c>
      <c r="J217" s="0" t="n">
        <v>0</v>
      </c>
      <c r="K217" s="0" t="n">
        <v>0</v>
      </c>
      <c r="L217" s="0" t="n">
        <f aca="false">SUM(COUNTIF(F217,F7),COUNTIF(G217,G7),COUNTIF(H217,H7),COUNTIF(I217,I7),COUNTIF(J217,J7),COUNTIF(K217,K7))</f>
        <v>2</v>
      </c>
      <c r="M217" s="0" t="n">
        <f aca="false">6-L217</f>
        <v>4</v>
      </c>
      <c r="N217" s="0" t="n">
        <f aca="false">COUNTIF(K217,K7)</f>
        <v>1</v>
      </c>
      <c r="O217" s="0" t="n">
        <f aca="false">COUNTIF(J217,J7)</f>
        <v>0</v>
      </c>
      <c r="P217" s="0" t="n">
        <f aca="false">L217-N217-O217</f>
        <v>1</v>
      </c>
      <c r="Q217" s="0" t="n">
        <v>9095</v>
      </c>
    </row>
    <row r="218" customFormat="false" ht="15" hidden="false" customHeight="false" outlineLevel="0" collapsed="false">
      <c r="A218" s="1" t="s">
        <v>53</v>
      </c>
      <c r="B218" s="0" t="s">
        <v>40</v>
      </c>
      <c r="C218" s="0" t="n">
        <v>7</v>
      </c>
      <c r="D218" s="0" t="n">
        <v>345</v>
      </c>
      <c r="E218" s="0" t="n">
        <v>1234</v>
      </c>
      <c r="F218" s="0" t="n">
        <v>1</v>
      </c>
      <c r="G218" s="0" t="n">
        <v>1</v>
      </c>
      <c r="H218" s="0" t="n">
        <v>1</v>
      </c>
      <c r="I218" s="0" t="n">
        <v>1</v>
      </c>
      <c r="J218" s="0" t="n">
        <v>0</v>
      </c>
      <c r="K218" s="0" t="n">
        <v>0</v>
      </c>
      <c r="L218" s="0" t="n">
        <f aca="false">SUM(COUNTIF(F218,F8),COUNTIF(G218,G8),COUNTIF(H218,H8),COUNTIF(I218,I8),COUNTIF(J218,J8),COUNTIF(K218,K8))</f>
        <v>3</v>
      </c>
      <c r="M218" s="0" t="n">
        <f aca="false">6-L218</f>
        <v>3</v>
      </c>
      <c r="N218" s="0" t="n">
        <f aca="false">COUNTIF(K218,K8)</f>
        <v>1</v>
      </c>
      <c r="O218" s="0" t="n">
        <f aca="false">COUNTIF(J218,J8)</f>
        <v>0</v>
      </c>
      <c r="P218" s="0" t="n">
        <f aca="false">L218-N218-O218</f>
        <v>2</v>
      </c>
      <c r="Q218" s="0" t="n">
        <v>5470</v>
      </c>
    </row>
    <row r="219" customFormat="false" ht="15" hidden="false" customHeight="false" outlineLevel="0" collapsed="false">
      <c r="A219" s="1" t="s">
        <v>53</v>
      </c>
      <c r="B219" s="0" t="s">
        <v>40</v>
      </c>
      <c r="C219" s="0" t="n">
        <v>8</v>
      </c>
      <c r="D219" s="0" t="n">
        <v>24</v>
      </c>
      <c r="E219" s="0" t="n">
        <v>123</v>
      </c>
      <c r="F219" s="0" t="n">
        <v>1</v>
      </c>
      <c r="G219" s="0" t="n">
        <v>1</v>
      </c>
      <c r="H219" s="0" t="n">
        <v>1</v>
      </c>
      <c r="I219" s="0" t="n">
        <v>0</v>
      </c>
      <c r="J219" s="0" t="n">
        <v>0</v>
      </c>
      <c r="L219" s="0" t="n">
        <f aca="false">SUM(COUNTIF(F219,F9),COUNTIF(G219,G9),COUNTIF(H219,H9),COUNTIF(I219,I9),COUNTIF(J219,J9),COUNTIF(K219,K9))</f>
        <v>2</v>
      </c>
      <c r="M219" s="0" t="n">
        <f aca="false">5-L219</f>
        <v>3</v>
      </c>
      <c r="N219" s="0" t="n">
        <f aca="false">COUNTIF(J219,J9)</f>
        <v>1</v>
      </c>
      <c r="P219" s="0" t="n">
        <f aca="false">L219-N219-O219</f>
        <v>1</v>
      </c>
      <c r="Q219" s="0" t="n">
        <v>2688</v>
      </c>
    </row>
    <row r="220" customFormat="false" ht="15" hidden="false" customHeight="false" outlineLevel="0" collapsed="false">
      <c r="A220" s="1" t="s">
        <v>53</v>
      </c>
      <c r="B220" s="0" t="s">
        <v>40</v>
      </c>
      <c r="C220" s="0" t="n">
        <v>9</v>
      </c>
      <c r="D220" s="0" t="n">
        <v>6</v>
      </c>
      <c r="E220" s="0" t="n">
        <v>5</v>
      </c>
      <c r="F220" s="0" t="n">
        <v>0</v>
      </c>
      <c r="G220" s="0" t="n">
        <v>0</v>
      </c>
      <c r="H220" s="0" t="n">
        <v>0</v>
      </c>
      <c r="I220" s="0" t="n">
        <v>0</v>
      </c>
      <c r="J220" s="0" t="n">
        <v>1</v>
      </c>
      <c r="K220" s="0" t="n">
        <v>0</v>
      </c>
      <c r="L220" s="0" t="n">
        <f aca="false">SUM(COUNTIF(F220,F10),COUNTIF(G220,G10),COUNTIF(H220,H10),COUNTIF(I220,I10),COUNTIF(J220,J10),COUNTIF(K220,K10))</f>
        <v>4</v>
      </c>
      <c r="M220" s="0" t="n">
        <f aca="false">6-L220</f>
        <v>2</v>
      </c>
      <c r="N220" s="0" t="n">
        <f aca="false">COUNTIF(K220,K10)</f>
        <v>0</v>
      </c>
      <c r="O220" s="0" t="n">
        <f aca="false">COUNTIF(J220,J10)</f>
        <v>0</v>
      </c>
      <c r="P220" s="0" t="n">
        <f aca="false">L220-N220-O220</f>
        <v>4</v>
      </c>
      <c r="Q220" s="0" t="n">
        <v>1746</v>
      </c>
    </row>
    <row r="221" customFormat="false" ht="15" hidden="false" customHeight="false" outlineLevel="0" collapsed="false">
      <c r="A221" s="1" t="s">
        <v>53</v>
      </c>
      <c r="B221" s="0" t="s">
        <v>40</v>
      </c>
      <c r="C221" s="0" t="n">
        <v>10</v>
      </c>
      <c r="D221" s="0" t="n">
        <v>4</v>
      </c>
      <c r="E221" s="0" t="n">
        <v>1234</v>
      </c>
      <c r="F221" s="0" t="n">
        <v>1</v>
      </c>
      <c r="G221" s="0" t="n">
        <v>1</v>
      </c>
      <c r="H221" s="0" t="n">
        <v>1</v>
      </c>
      <c r="I221" s="0" t="n">
        <v>1</v>
      </c>
      <c r="J221" s="0" t="n">
        <v>0</v>
      </c>
      <c r="L221" s="0" t="n">
        <f aca="false">SUM(COUNTIF(F221,F11),COUNTIF(G221,G11),COUNTIF(H221,H11),COUNTIF(I221,I11),COUNTIF(J221,J11),COUNTIF(K221,K11))</f>
        <v>2</v>
      </c>
      <c r="M221" s="0" t="n">
        <f aca="false">5-L221</f>
        <v>3</v>
      </c>
      <c r="N221" s="0" t="n">
        <f aca="false">COUNTIF(J221,J11)</f>
        <v>1</v>
      </c>
      <c r="P221" s="0" t="n">
        <f aca="false">L221-N221-O221</f>
        <v>1</v>
      </c>
      <c r="Q221" s="0" t="n">
        <v>1820</v>
      </c>
    </row>
    <row r="222" customFormat="false" ht="15" hidden="false" customHeight="false" outlineLevel="0" collapsed="false">
      <c r="A222" s="1" t="s">
        <v>53</v>
      </c>
      <c r="B222" s="0" t="s">
        <v>40</v>
      </c>
      <c r="C222" s="0" t="n">
        <v>11</v>
      </c>
      <c r="D222" s="0" t="n">
        <v>25</v>
      </c>
      <c r="E222" s="0" t="n">
        <v>1</v>
      </c>
      <c r="F222" s="0" t="n">
        <v>1</v>
      </c>
      <c r="G222" s="0" t="n">
        <v>0</v>
      </c>
      <c r="H222" s="0" t="n">
        <v>0</v>
      </c>
      <c r="I222" s="0" t="n">
        <v>0</v>
      </c>
      <c r="J222" s="0" t="n">
        <v>0</v>
      </c>
      <c r="K222" s="0" t="n">
        <v>0</v>
      </c>
      <c r="L222" s="0" t="n">
        <f aca="false">SUM(COUNTIF(F222,F12),COUNTIF(G222,G12),COUNTIF(H222,H12),COUNTIF(I222,I12),COUNTIF(J222,J12),COUNTIF(K222,K12))</f>
        <v>3</v>
      </c>
      <c r="M222" s="0" t="n">
        <f aca="false">6-L222</f>
        <v>3</v>
      </c>
      <c r="N222" s="0" t="n">
        <f aca="false">COUNTIF(K222,K12)</f>
        <v>1</v>
      </c>
      <c r="O222" s="0" t="n">
        <f aca="false">COUNTIF(J222,J12)</f>
        <v>0</v>
      </c>
      <c r="P222" s="0" t="n">
        <f aca="false">L222-N222-O222</f>
        <v>2</v>
      </c>
      <c r="Q222" s="0" t="n">
        <v>6024</v>
      </c>
    </row>
    <row r="223" customFormat="false" ht="15" hidden="false" customHeight="false" outlineLevel="0" collapsed="false">
      <c r="A223" s="1" t="s">
        <v>53</v>
      </c>
      <c r="B223" s="0" t="s">
        <v>40</v>
      </c>
      <c r="C223" s="0" t="n">
        <v>12</v>
      </c>
      <c r="D223" s="0" t="n">
        <v>5</v>
      </c>
      <c r="E223" s="0" t="n">
        <v>6</v>
      </c>
      <c r="F223" s="0" t="n">
        <v>0</v>
      </c>
      <c r="G223" s="0" t="n">
        <v>0</v>
      </c>
      <c r="H223" s="0" t="n">
        <v>0</v>
      </c>
      <c r="I223" s="0" t="n">
        <v>0</v>
      </c>
      <c r="J223" s="0" t="n">
        <v>0</v>
      </c>
      <c r="K223" s="0" t="n">
        <v>1</v>
      </c>
      <c r="L223" s="0" t="n">
        <f aca="false">SUM(COUNTIF(F223,F13),COUNTIF(G223,G13),COUNTIF(H223,H13),COUNTIF(I223,I13),COUNTIF(J223,J13),COUNTIF(K223,K13))</f>
        <v>4</v>
      </c>
      <c r="M223" s="0" t="n">
        <f aca="false">6-L223</f>
        <v>2</v>
      </c>
      <c r="N223" s="0" t="n">
        <f aca="false">COUNTIF(K223,K13)</f>
        <v>0</v>
      </c>
      <c r="O223" s="0" t="n">
        <f aca="false">COUNTIF(J223,J13)</f>
        <v>0</v>
      </c>
      <c r="P223" s="0" t="n">
        <f aca="false">L223-N223-O223</f>
        <v>4</v>
      </c>
      <c r="Q223" s="0" t="n">
        <v>5184</v>
      </c>
    </row>
    <row r="224" customFormat="false" ht="15" hidden="false" customHeight="false" outlineLevel="0" collapsed="false">
      <c r="A224" s="1" t="s">
        <v>53</v>
      </c>
      <c r="B224" s="0" t="s">
        <v>40</v>
      </c>
      <c r="C224" s="0" t="n">
        <v>13</v>
      </c>
      <c r="D224" s="0" t="n">
        <v>34</v>
      </c>
      <c r="E224" s="0" t="n">
        <v>123</v>
      </c>
      <c r="F224" s="0" t="n">
        <v>1</v>
      </c>
      <c r="G224" s="0" t="n">
        <v>1</v>
      </c>
      <c r="H224" s="0" t="n">
        <v>1</v>
      </c>
      <c r="I224" s="0" t="n">
        <v>0</v>
      </c>
      <c r="J224" s="0" t="n">
        <v>0</v>
      </c>
      <c r="L224" s="0" t="n">
        <f aca="false">SUM(COUNTIF(F224,F14),COUNTIF(G224,G14),COUNTIF(H224,H14),COUNTIF(I224,I14),COUNTIF(J224,J14),COUNTIF(K224,K14))</f>
        <v>2</v>
      </c>
      <c r="M224" s="0" t="n">
        <f aca="false">5-L224</f>
        <v>3</v>
      </c>
      <c r="N224" s="0" t="n">
        <f aca="false">COUNTIF(J224,J14)</f>
        <v>1</v>
      </c>
      <c r="O224" s="0" t="n">
        <f aca="false">COUNTIF(I224,I14)</f>
        <v>0</v>
      </c>
      <c r="P224" s="0" t="n">
        <f aca="false">L224-N224-O224</f>
        <v>1</v>
      </c>
      <c r="Q224" s="0" t="n">
        <v>8301</v>
      </c>
    </row>
    <row r="225" customFormat="false" ht="15" hidden="false" customHeight="false" outlineLevel="0" collapsed="false">
      <c r="A225" s="1" t="s">
        <v>53</v>
      </c>
      <c r="B225" s="0" t="s">
        <v>40</v>
      </c>
      <c r="C225" s="0" t="n">
        <v>14</v>
      </c>
      <c r="D225" s="0" t="n">
        <v>35</v>
      </c>
      <c r="E225" s="0" t="n">
        <v>1</v>
      </c>
      <c r="F225" s="0" t="n">
        <v>1</v>
      </c>
      <c r="G225" s="0" t="n">
        <v>0</v>
      </c>
      <c r="H225" s="0" t="n">
        <v>0</v>
      </c>
      <c r="I225" s="0" t="n">
        <v>0</v>
      </c>
      <c r="J225" s="0" t="n">
        <v>0</v>
      </c>
      <c r="K225" s="0" t="n">
        <v>0</v>
      </c>
      <c r="L225" s="0" t="n">
        <f aca="false">SUM(COUNTIF(F225,F15),COUNTIF(G225,G15),COUNTIF(H225,H15),COUNTIF(I225,I15),COUNTIF(J225,J15),COUNTIF(K225,K15))</f>
        <v>3</v>
      </c>
      <c r="M225" s="0" t="n">
        <f aca="false">6-L225</f>
        <v>3</v>
      </c>
      <c r="N225" s="0" t="n">
        <f aca="false">COUNTIF(K225,K15)</f>
        <v>1</v>
      </c>
      <c r="O225" s="0" t="n">
        <f aca="false">COUNTIF(J225,J15)</f>
        <v>0</v>
      </c>
      <c r="P225" s="0" t="n">
        <f aca="false">L225-N225-O225</f>
        <v>2</v>
      </c>
      <c r="Q225" s="0" t="n">
        <v>5357</v>
      </c>
      <c r="R225" s="8" t="n">
        <f aca="false">SUM(L212:L225)</f>
        <v>39</v>
      </c>
    </row>
    <row r="226" customFormat="false" ht="15" hidden="false" customHeight="false" outlineLevel="0" collapsed="false">
      <c r="A226" s="1" t="s">
        <v>54</v>
      </c>
      <c r="B226" s="0" t="s">
        <v>36</v>
      </c>
      <c r="C226" s="0" t="n">
        <v>1</v>
      </c>
      <c r="D226" s="0" t="n">
        <v>15</v>
      </c>
      <c r="E226" s="0" t="n">
        <v>2</v>
      </c>
      <c r="F226" s="0" t="n">
        <v>0</v>
      </c>
      <c r="G226" s="0" t="n">
        <v>1</v>
      </c>
      <c r="H226" s="0" t="n">
        <v>0</v>
      </c>
      <c r="I226" s="0" t="n">
        <v>0</v>
      </c>
      <c r="J226" s="0" t="n">
        <v>0</v>
      </c>
      <c r="K226" s="0" t="n">
        <v>0</v>
      </c>
      <c r="L226" s="0" t="n">
        <f aca="false">SUM(COUNTIF(F226,F2),COUNTIF(G226,G2),COUNTIF(H226,H2),COUNTIF(I226,I2),COUNTIF(J226,J2),COUNTIF(K226,K2))</f>
        <v>3</v>
      </c>
      <c r="M226" s="0" t="n">
        <f aca="false">6-L226</f>
        <v>3</v>
      </c>
      <c r="N226" s="0" t="n">
        <f aca="false">COUNTIF(K226,K2)</f>
        <v>1</v>
      </c>
      <c r="O226" s="0" t="n">
        <f aca="false">COUNTIF(J226,J2)</f>
        <v>0</v>
      </c>
      <c r="P226" s="0" t="n">
        <f aca="false">L226-N226-O226</f>
        <v>2</v>
      </c>
      <c r="Q226" s="0" t="n">
        <v>4793</v>
      </c>
    </row>
    <row r="227" customFormat="false" ht="15" hidden="false" customHeight="false" outlineLevel="0" collapsed="false">
      <c r="A227" s="1" t="s">
        <v>54</v>
      </c>
      <c r="B227" s="0" t="s">
        <v>36</v>
      </c>
      <c r="C227" s="0" t="n">
        <v>2</v>
      </c>
      <c r="D227" s="0" t="n">
        <v>45</v>
      </c>
      <c r="E227" s="0" t="n">
        <v>1</v>
      </c>
      <c r="F227" s="0" t="n">
        <v>1</v>
      </c>
      <c r="G227" s="0" t="n">
        <v>0</v>
      </c>
      <c r="H227" s="0" t="n">
        <v>0</v>
      </c>
      <c r="I227" s="0" t="n">
        <v>0</v>
      </c>
      <c r="J227" s="0" t="n">
        <v>0</v>
      </c>
      <c r="K227" s="0" t="n">
        <v>0</v>
      </c>
      <c r="L227" s="0" t="n">
        <f aca="false">SUM(COUNTIF(F227,F3),COUNTIF(G227,G3),COUNTIF(H227,H3),COUNTIF(I227,I3),COUNTIF(J227,J3),COUNTIF(K227,K3))</f>
        <v>3</v>
      </c>
      <c r="M227" s="0" t="n">
        <f aca="false">6-L227</f>
        <v>3</v>
      </c>
      <c r="N227" s="0" t="n">
        <f aca="false">COUNTIF(K227,K3)</f>
        <v>1</v>
      </c>
      <c r="O227" s="0" t="n">
        <f aca="false">COUNTIF(J227,J3)</f>
        <v>0</v>
      </c>
      <c r="P227" s="0" t="n">
        <f aca="false">L227-N227-O227</f>
        <v>2</v>
      </c>
      <c r="Q227" s="0" t="n">
        <v>3534</v>
      </c>
    </row>
    <row r="228" customFormat="false" ht="15" hidden="false" customHeight="false" outlineLevel="0" collapsed="false">
      <c r="A228" s="1" t="s">
        <v>54</v>
      </c>
      <c r="B228" s="0" t="s">
        <v>36</v>
      </c>
      <c r="C228" s="0" t="n">
        <v>3</v>
      </c>
      <c r="D228" s="0" t="n">
        <v>6</v>
      </c>
      <c r="E228" s="0" t="n">
        <v>3</v>
      </c>
      <c r="F228" s="0" t="n">
        <v>0</v>
      </c>
      <c r="G228" s="0" t="n">
        <v>0</v>
      </c>
      <c r="H228" s="0" t="n">
        <v>1</v>
      </c>
      <c r="I228" s="0" t="n">
        <v>0</v>
      </c>
      <c r="J228" s="0" t="n">
        <v>0</v>
      </c>
      <c r="K228" s="0" t="n">
        <v>0</v>
      </c>
      <c r="L228" s="0" t="n">
        <f aca="false">SUM(COUNTIF(F228,F4),COUNTIF(G228,G4),COUNTIF(H228,H4),COUNTIF(I228,I4),COUNTIF(J228,J4),COUNTIF(K228,K4))</f>
        <v>4</v>
      </c>
      <c r="M228" s="0" t="n">
        <f aca="false">6-L228</f>
        <v>2</v>
      </c>
      <c r="N228" s="0" t="n">
        <f aca="false">COUNTIF(K228,K4)</f>
        <v>0</v>
      </c>
      <c r="O228" s="0" t="n">
        <f aca="false">COUNTIF(J228,J4)</f>
        <v>1</v>
      </c>
      <c r="P228" s="0" t="n">
        <f aca="false">L228-N228-O228</f>
        <v>3</v>
      </c>
      <c r="Q228" s="0" t="n">
        <v>1352</v>
      </c>
    </row>
    <row r="229" customFormat="false" ht="15" hidden="false" customHeight="false" outlineLevel="0" collapsed="false">
      <c r="A229" s="1" t="s">
        <v>54</v>
      </c>
      <c r="B229" s="0" t="s">
        <v>36</v>
      </c>
      <c r="C229" s="0" t="n">
        <v>4</v>
      </c>
      <c r="D229" s="0" t="n">
        <v>4</v>
      </c>
      <c r="E229" s="7" t="n">
        <v>4</v>
      </c>
      <c r="F229" s="0" t="n">
        <v>0</v>
      </c>
      <c r="G229" s="0" t="n">
        <v>0</v>
      </c>
      <c r="H229" s="0" t="n">
        <v>0</v>
      </c>
      <c r="I229" s="0" t="n">
        <v>1</v>
      </c>
      <c r="J229" s="0" t="n">
        <v>0</v>
      </c>
      <c r="L229" s="0" t="n">
        <f aca="false">SUM(COUNTIF(F229,F5),COUNTIF(G229,G5),COUNTIF(H229,H5),COUNTIF(I229,I5),COUNTIF(J229,J5),COUNTIF(K229,K5))</f>
        <v>5</v>
      </c>
      <c r="M229" s="0" t="n">
        <f aca="false">5-L229</f>
        <v>0</v>
      </c>
      <c r="N229" s="0" t="n">
        <f aca="false">COUNTIF(J229,J5)</f>
        <v>1</v>
      </c>
      <c r="O229" s="0" t="n">
        <f aca="false">COUNTIF(I229,I5)</f>
        <v>1</v>
      </c>
      <c r="P229" s="0" t="n">
        <f aca="false">L229-N229-O229</f>
        <v>3</v>
      </c>
      <c r="Q229" s="0" t="n">
        <v>5046</v>
      </c>
    </row>
    <row r="230" customFormat="false" ht="15" hidden="false" customHeight="false" outlineLevel="0" collapsed="false">
      <c r="A230" s="1" t="s">
        <v>54</v>
      </c>
      <c r="B230" s="0" t="s">
        <v>36</v>
      </c>
      <c r="C230" s="0" t="n">
        <v>5</v>
      </c>
      <c r="D230" s="0" t="n">
        <v>5</v>
      </c>
      <c r="E230" s="7" t="n">
        <v>5</v>
      </c>
      <c r="F230" s="0" t="n">
        <v>0</v>
      </c>
      <c r="G230" s="0" t="n">
        <v>0</v>
      </c>
      <c r="H230" s="0" t="n">
        <v>0</v>
      </c>
      <c r="I230" s="0" t="n">
        <v>0</v>
      </c>
      <c r="J230" s="0" t="n">
        <v>1</v>
      </c>
      <c r="L230" s="0" t="n">
        <f aca="false">SUM(COUNTIF(F230,F6),COUNTIF(G230,G6),COUNTIF(H230,H6),COUNTIF(I230,I6),COUNTIF(J230,J6),COUNTIF(K230,K6))</f>
        <v>5</v>
      </c>
      <c r="M230" s="0" t="n">
        <f aca="false">5-L230</f>
        <v>0</v>
      </c>
      <c r="N230" s="0" t="n">
        <f aca="false">COUNTIF(J230,J6)</f>
        <v>1</v>
      </c>
      <c r="P230" s="0" t="n">
        <f aca="false">L230-N230-O230</f>
        <v>4</v>
      </c>
      <c r="Q230" s="0" t="n">
        <v>1112</v>
      </c>
    </row>
    <row r="231" customFormat="false" ht="15" hidden="false" customHeight="false" outlineLevel="0" collapsed="false">
      <c r="A231" s="1" t="s">
        <v>54</v>
      </c>
      <c r="B231" s="0" t="s">
        <v>36</v>
      </c>
      <c r="C231" s="0" t="n">
        <v>6</v>
      </c>
      <c r="D231" s="0" t="n">
        <v>15</v>
      </c>
      <c r="E231" s="6" t="n">
        <v>5</v>
      </c>
      <c r="F231" s="0" t="n">
        <v>0</v>
      </c>
      <c r="G231" s="0" t="n">
        <v>0</v>
      </c>
      <c r="H231" s="0" t="n">
        <v>0</v>
      </c>
      <c r="I231" s="0" t="n">
        <v>0</v>
      </c>
      <c r="J231" s="0" t="n">
        <v>1</v>
      </c>
      <c r="K231" s="0" t="n">
        <v>0</v>
      </c>
      <c r="L231" s="0" t="n">
        <f aca="false">SUM(COUNTIF(F231,F7),COUNTIF(G231,G7),COUNTIF(H231,H7),COUNTIF(I231,I7),COUNTIF(J231,J7),COUNTIF(K231,K7))</f>
        <v>5</v>
      </c>
      <c r="M231" s="0" t="n">
        <f aca="false">6-L231</f>
        <v>1</v>
      </c>
      <c r="N231" s="0" t="n">
        <f aca="false">COUNTIF(K231,K7)</f>
        <v>1</v>
      </c>
      <c r="O231" s="0" t="n">
        <f aca="false">COUNTIF(J231,J7)</f>
        <v>1</v>
      </c>
      <c r="P231" s="0" t="n">
        <f aca="false">L231-N231-O231</f>
        <v>3</v>
      </c>
      <c r="Q231" s="0" t="n">
        <v>3996</v>
      </c>
    </row>
    <row r="232" customFormat="false" ht="15" hidden="false" customHeight="false" outlineLevel="0" collapsed="false">
      <c r="A232" s="1" t="s">
        <v>54</v>
      </c>
      <c r="B232" s="0" t="s">
        <v>36</v>
      </c>
      <c r="C232" s="0" t="n">
        <v>7</v>
      </c>
      <c r="D232" s="0" t="n">
        <v>345</v>
      </c>
      <c r="E232" s="6" t="n">
        <v>4</v>
      </c>
      <c r="F232" s="0" t="n">
        <v>0</v>
      </c>
      <c r="G232" s="0" t="n">
        <v>0</v>
      </c>
      <c r="H232" s="0" t="n">
        <v>0</v>
      </c>
      <c r="I232" s="0" t="n">
        <v>1</v>
      </c>
      <c r="J232" s="0" t="n">
        <v>0</v>
      </c>
      <c r="K232" s="0" t="n">
        <v>0</v>
      </c>
      <c r="L232" s="0" t="n">
        <f aca="false">SUM(COUNTIF(F232,F8),COUNTIF(G232,G8),COUNTIF(H232,H8),COUNTIF(I232,I8),COUNTIF(J232,J8),COUNTIF(K232,K8))</f>
        <v>4</v>
      </c>
      <c r="M232" s="0" t="n">
        <f aca="false">6-L232</f>
        <v>2</v>
      </c>
      <c r="N232" s="0" t="n">
        <f aca="false">COUNTIF(K232,K8)</f>
        <v>1</v>
      </c>
      <c r="O232" s="0" t="n">
        <f aca="false">COUNTIF(J232,J8)</f>
        <v>0</v>
      </c>
      <c r="P232" s="0" t="n">
        <f aca="false">L232-N232-O232</f>
        <v>3</v>
      </c>
      <c r="Q232" s="0" t="n">
        <v>3529</v>
      </c>
    </row>
    <row r="233" customFormat="false" ht="15" hidden="false" customHeight="false" outlineLevel="0" collapsed="false">
      <c r="A233" s="1" t="s">
        <v>54</v>
      </c>
      <c r="B233" s="0" t="s">
        <v>36</v>
      </c>
      <c r="C233" s="0" t="n">
        <v>8</v>
      </c>
      <c r="D233" s="0" t="n">
        <v>24</v>
      </c>
      <c r="E233" s="6" t="n">
        <v>4</v>
      </c>
      <c r="F233" s="0" t="n">
        <v>0</v>
      </c>
      <c r="G233" s="0" t="n">
        <v>0</v>
      </c>
      <c r="H233" s="0" t="n">
        <v>0</v>
      </c>
      <c r="I233" s="0" t="n">
        <v>1</v>
      </c>
      <c r="J233" s="0" t="n">
        <v>0</v>
      </c>
      <c r="L233" s="0" t="n">
        <f aca="false">SUM(COUNTIF(F233,F9),COUNTIF(G233,G9),COUNTIF(H233,H9),COUNTIF(I233,I9),COUNTIF(J233,J9),COUNTIF(K233,K9))</f>
        <v>4</v>
      </c>
      <c r="M233" s="0" t="n">
        <f aca="false">5-L233</f>
        <v>1</v>
      </c>
      <c r="N233" s="0" t="n">
        <f aca="false">COUNTIF(J233,J9)</f>
        <v>1</v>
      </c>
      <c r="P233" s="0" t="n">
        <f aca="false">L233-N233-O233</f>
        <v>3</v>
      </c>
      <c r="Q233" s="0" t="n">
        <v>4820</v>
      </c>
    </row>
    <row r="234" customFormat="false" ht="15" hidden="false" customHeight="false" outlineLevel="0" collapsed="false">
      <c r="A234" s="1" t="s">
        <v>54</v>
      </c>
      <c r="B234" s="0" t="s">
        <v>36</v>
      </c>
      <c r="C234" s="0" t="n">
        <v>9</v>
      </c>
      <c r="D234" s="0" t="n">
        <v>6</v>
      </c>
      <c r="E234" s="0" t="n">
        <v>5</v>
      </c>
      <c r="F234" s="0" t="n">
        <v>0</v>
      </c>
      <c r="G234" s="0" t="n">
        <v>0</v>
      </c>
      <c r="H234" s="0" t="n">
        <v>0</v>
      </c>
      <c r="I234" s="0" t="n">
        <v>0</v>
      </c>
      <c r="J234" s="0" t="n">
        <v>1</v>
      </c>
      <c r="K234" s="0" t="n">
        <v>0</v>
      </c>
      <c r="L234" s="0" t="n">
        <f aca="false">SUM(COUNTIF(F234,F10),COUNTIF(G234,G10),COUNTIF(H234,H10),COUNTIF(I234,I10),COUNTIF(J234,J10),COUNTIF(K234,K10))</f>
        <v>4</v>
      </c>
      <c r="M234" s="0" t="n">
        <f aca="false">6-L234</f>
        <v>2</v>
      </c>
      <c r="N234" s="0" t="n">
        <f aca="false">COUNTIF(K234,K10)</f>
        <v>0</v>
      </c>
      <c r="O234" s="0" t="n">
        <f aca="false">COUNTIF(J234,J10)</f>
        <v>0</v>
      </c>
      <c r="P234" s="0" t="n">
        <f aca="false">L234-N234-O234</f>
        <v>4</v>
      </c>
      <c r="Q234" s="0" t="n">
        <v>7044</v>
      </c>
    </row>
    <row r="235" customFormat="false" ht="15" hidden="false" customHeight="false" outlineLevel="0" collapsed="false">
      <c r="A235" s="1" t="s">
        <v>54</v>
      </c>
      <c r="B235" s="0" t="s">
        <v>36</v>
      </c>
      <c r="C235" s="0" t="n">
        <v>10</v>
      </c>
      <c r="D235" s="0" t="n">
        <v>4</v>
      </c>
      <c r="E235" s="7" t="n">
        <v>4</v>
      </c>
      <c r="F235" s="0" t="n">
        <v>0</v>
      </c>
      <c r="G235" s="0" t="n">
        <v>0</v>
      </c>
      <c r="H235" s="0" t="n">
        <v>0</v>
      </c>
      <c r="I235" s="0" t="n">
        <v>1</v>
      </c>
      <c r="J235" s="0" t="n">
        <v>0</v>
      </c>
      <c r="L235" s="0" t="n">
        <f aca="false">SUM(COUNTIF(F235,F11),COUNTIF(G235,G11),COUNTIF(H235,H11),COUNTIF(I235,I11),COUNTIF(J235,J11),COUNTIF(K235,K11))</f>
        <v>5</v>
      </c>
      <c r="M235" s="0" t="n">
        <f aca="false">5-L235</f>
        <v>0</v>
      </c>
      <c r="N235" s="0" t="n">
        <f aca="false">COUNTIF(J235,J11)</f>
        <v>1</v>
      </c>
      <c r="P235" s="0" t="n">
        <f aca="false">L235-N235-O235</f>
        <v>4</v>
      </c>
      <c r="Q235" s="0" t="n">
        <v>1519</v>
      </c>
    </row>
    <row r="236" customFormat="false" ht="15" hidden="false" customHeight="false" outlineLevel="0" collapsed="false">
      <c r="A236" s="1" t="s">
        <v>54</v>
      </c>
      <c r="B236" s="0" t="s">
        <v>36</v>
      </c>
      <c r="C236" s="0" t="n">
        <v>11</v>
      </c>
      <c r="D236" s="0" t="n">
        <v>25</v>
      </c>
      <c r="E236" s="7" t="n">
        <v>25</v>
      </c>
      <c r="F236" s="0" t="n">
        <v>0</v>
      </c>
      <c r="G236" s="0" t="n">
        <v>1</v>
      </c>
      <c r="H236" s="0" t="n">
        <v>0</v>
      </c>
      <c r="I236" s="0" t="n">
        <v>0</v>
      </c>
      <c r="J236" s="0" t="n">
        <v>1</v>
      </c>
      <c r="K236" s="0" t="n">
        <v>0</v>
      </c>
      <c r="L236" s="0" t="n">
        <f aca="false">SUM(COUNTIF(F236,F12),COUNTIF(G236,G12),COUNTIF(H236,H12),COUNTIF(I236,I12),COUNTIF(J236,J12),COUNTIF(K236,K12))</f>
        <v>6</v>
      </c>
      <c r="M236" s="0" t="n">
        <f aca="false">6-L236</f>
        <v>0</v>
      </c>
      <c r="N236" s="0" t="n">
        <f aca="false">COUNTIF(K236,K12)</f>
        <v>1</v>
      </c>
      <c r="O236" s="0" t="n">
        <f aca="false">COUNTIF(J236,J12)</f>
        <v>1</v>
      </c>
      <c r="P236" s="0" t="n">
        <f aca="false">L236-N236-O236</f>
        <v>4</v>
      </c>
      <c r="Q236" s="0" t="n">
        <v>5338</v>
      </c>
    </row>
    <row r="237" customFormat="false" ht="15" hidden="false" customHeight="false" outlineLevel="0" collapsed="false">
      <c r="A237" s="1" t="s">
        <v>54</v>
      </c>
      <c r="B237" s="0" t="s">
        <v>36</v>
      </c>
      <c r="C237" s="0" t="n">
        <v>12</v>
      </c>
      <c r="D237" s="0" t="n">
        <v>5</v>
      </c>
      <c r="E237" s="0" t="n">
        <v>45</v>
      </c>
      <c r="F237" s="0" t="n">
        <v>0</v>
      </c>
      <c r="G237" s="0" t="n">
        <v>0</v>
      </c>
      <c r="H237" s="0" t="n">
        <v>0</v>
      </c>
      <c r="I237" s="0" t="n">
        <v>1</v>
      </c>
      <c r="J237" s="0" t="n">
        <v>1</v>
      </c>
      <c r="K237" s="0" t="n">
        <v>0</v>
      </c>
      <c r="L237" s="0" t="n">
        <f aca="false">SUM(COUNTIF(F237,F13),COUNTIF(G237,G13),COUNTIF(H237,H13),COUNTIF(I237,I13),COUNTIF(J237,J13),COUNTIF(K237,K13))</f>
        <v>5</v>
      </c>
      <c r="M237" s="0" t="n">
        <f aca="false">6-L237</f>
        <v>1</v>
      </c>
      <c r="N237" s="0" t="n">
        <f aca="false">COUNTIF(K237,K13)</f>
        <v>1</v>
      </c>
      <c r="O237" s="0" t="n">
        <f aca="false">COUNTIF(J237,J13)</f>
        <v>1</v>
      </c>
      <c r="P237" s="0" t="n">
        <f aca="false">L237-N237-O237</f>
        <v>3</v>
      </c>
      <c r="Q237" s="0" t="n">
        <v>2728</v>
      </c>
    </row>
    <row r="238" customFormat="false" ht="15" hidden="false" customHeight="false" outlineLevel="0" collapsed="false">
      <c r="A238" s="1" t="s">
        <v>54</v>
      </c>
      <c r="B238" s="0" t="s">
        <v>36</v>
      </c>
      <c r="C238" s="0" t="n">
        <v>13</v>
      </c>
      <c r="D238" s="0" t="n">
        <v>34</v>
      </c>
      <c r="E238" s="6" t="n">
        <v>3</v>
      </c>
      <c r="F238" s="0" t="n">
        <v>0</v>
      </c>
      <c r="G238" s="0" t="n">
        <v>0</v>
      </c>
      <c r="H238" s="0" t="n">
        <v>1</v>
      </c>
      <c r="I238" s="0" t="n">
        <v>0</v>
      </c>
      <c r="J238" s="0" t="n">
        <v>0</v>
      </c>
      <c r="L238" s="0" t="n">
        <f aca="false">SUM(COUNTIF(F238,F14),COUNTIF(G238,G14),COUNTIF(H238,H14),COUNTIF(I238,I14),COUNTIF(J238,J14),COUNTIF(K238,K14))</f>
        <v>4</v>
      </c>
      <c r="M238" s="0" t="n">
        <f aca="false">5-L238</f>
        <v>1</v>
      </c>
      <c r="N238" s="0" t="n">
        <f aca="false">COUNTIF(J238,J14)</f>
        <v>1</v>
      </c>
      <c r="O238" s="0" t="n">
        <f aca="false">COUNTIF(I238,I14)</f>
        <v>0</v>
      </c>
      <c r="P238" s="0" t="n">
        <f aca="false">L238-N238-O238</f>
        <v>3</v>
      </c>
      <c r="Q238" s="0" t="n">
        <v>3083</v>
      </c>
    </row>
    <row r="239" customFormat="false" ht="15" hidden="false" customHeight="false" outlineLevel="0" collapsed="false">
      <c r="A239" s="1" t="s">
        <v>54</v>
      </c>
      <c r="B239" s="0" t="s">
        <v>36</v>
      </c>
      <c r="C239" s="0" t="n">
        <v>14</v>
      </c>
      <c r="D239" s="0" t="n">
        <v>35</v>
      </c>
      <c r="E239" s="7" t="n">
        <v>35</v>
      </c>
      <c r="F239" s="0" t="n">
        <v>0</v>
      </c>
      <c r="G239" s="0" t="n">
        <v>0</v>
      </c>
      <c r="H239" s="0" t="n">
        <v>1</v>
      </c>
      <c r="I239" s="0" t="n">
        <v>0</v>
      </c>
      <c r="J239" s="0" t="n">
        <v>1</v>
      </c>
      <c r="K239" s="0" t="n">
        <v>0</v>
      </c>
      <c r="L239" s="0" t="n">
        <f aca="false">SUM(COUNTIF(F239,F15),COUNTIF(G239,G15),COUNTIF(H239,H15),COUNTIF(I239,I15),COUNTIF(J239,J15),COUNTIF(K239,K15))</f>
        <v>6</v>
      </c>
      <c r="M239" s="0" t="n">
        <f aca="false">6-L239</f>
        <v>0</v>
      </c>
      <c r="N239" s="0" t="n">
        <f aca="false">COUNTIF(K239,K15)</f>
        <v>1</v>
      </c>
      <c r="O239" s="0" t="n">
        <f aca="false">COUNTIF(J239,J15)</f>
        <v>1</v>
      </c>
      <c r="P239" s="0" t="n">
        <f aca="false">L239-N239-O239</f>
        <v>4</v>
      </c>
      <c r="Q239" s="0" t="n">
        <v>6033</v>
      </c>
      <c r="R239" s="8" t="n">
        <f aca="false">SUM(L226:L239)</f>
        <v>63</v>
      </c>
    </row>
    <row r="240" customFormat="false" ht="15" hidden="false" customHeight="false" outlineLevel="0" collapsed="false">
      <c r="A240" s="1" t="s">
        <v>55</v>
      </c>
      <c r="B240" s="0" t="s">
        <v>38</v>
      </c>
      <c r="C240" s="0" t="n">
        <v>1</v>
      </c>
      <c r="D240" s="0" t="n">
        <v>15</v>
      </c>
      <c r="E240" s="6" t="n">
        <v>1</v>
      </c>
      <c r="F240" s="0" t="n">
        <v>1</v>
      </c>
      <c r="G240" s="0" t="n">
        <v>0</v>
      </c>
      <c r="H240" s="0" t="n">
        <v>0</v>
      </c>
      <c r="I240" s="0" t="n">
        <v>0</v>
      </c>
      <c r="J240" s="0" t="n">
        <v>0</v>
      </c>
      <c r="K240" s="0" t="n">
        <v>0</v>
      </c>
      <c r="L240" s="0" t="n">
        <f aca="false">SUM(COUNTIF(F240,F2),COUNTIF(G240,G2),COUNTIF(H240,H2),COUNTIF(I240,I2),COUNTIF(J240,J2),COUNTIF(K240,K2))</f>
        <v>5</v>
      </c>
      <c r="M240" s="0" t="n">
        <f aca="false">6-L240</f>
        <v>1</v>
      </c>
      <c r="N240" s="0" t="n">
        <f aca="false">COUNTIF(K240,K2)</f>
        <v>1</v>
      </c>
      <c r="O240" s="0" t="n">
        <f aca="false">COUNTIF(J240,J2)</f>
        <v>0</v>
      </c>
      <c r="P240" s="0" t="n">
        <f aca="false">L240-N240-O240</f>
        <v>4</v>
      </c>
      <c r="Q240" s="0" t="n">
        <v>2513</v>
      </c>
    </row>
    <row r="241" customFormat="false" ht="15" hidden="false" customHeight="false" outlineLevel="0" collapsed="false">
      <c r="A241" s="1" t="s">
        <v>55</v>
      </c>
      <c r="B241" s="0" t="s">
        <v>38</v>
      </c>
      <c r="C241" s="0" t="n">
        <v>2</v>
      </c>
      <c r="D241" s="0" t="n">
        <v>45</v>
      </c>
      <c r="E241" s="6" t="n">
        <v>4</v>
      </c>
      <c r="F241" s="0" t="n">
        <v>0</v>
      </c>
      <c r="G241" s="0" t="n">
        <v>0</v>
      </c>
      <c r="H241" s="0" t="n">
        <v>0</v>
      </c>
      <c r="I241" s="0" t="n">
        <v>1</v>
      </c>
      <c r="J241" s="0" t="n">
        <v>0</v>
      </c>
      <c r="K241" s="0" t="n">
        <v>0</v>
      </c>
      <c r="L241" s="0" t="n">
        <f aca="false">SUM(COUNTIF(F241,F3),COUNTIF(G241,G3),COUNTIF(H241,H3),COUNTIF(I241,I3),COUNTIF(J241,J3),COUNTIF(K241,K3))</f>
        <v>5</v>
      </c>
      <c r="M241" s="0" t="n">
        <f aca="false">6-L241</f>
        <v>1</v>
      </c>
      <c r="N241" s="0" t="n">
        <f aca="false">COUNTIF(K241,K3)</f>
        <v>1</v>
      </c>
      <c r="O241" s="0" t="n">
        <f aca="false">COUNTIF(J241,J3)</f>
        <v>0</v>
      </c>
      <c r="P241" s="0" t="n">
        <f aca="false">L241-N241-O241</f>
        <v>4</v>
      </c>
      <c r="Q241" s="0" t="n">
        <v>2178</v>
      </c>
    </row>
    <row r="242" customFormat="false" ht="15" hidden="false" customHeight="false" outlineLevel="0" collapsed="false">
      <c r="A242" s="1" t="s">
        <v>55</v>
      </c>
      <c r="B242" s="0" t="s">
        <v>38</v>
      </c>
      <c r="C242" s="0" t="n">
        <v>3</v>
      </c>
      <c r="D242" s="0" t="n">
        <v>6</v>
      </c>
      <c r="E242" s="7" t="n">
        <v>6</v>
      </c>
      <c r="F242" s="0" t="n">
        <v>0</v>
      </c>
      <c r="G242" s="0" t="n">
        <v>0</v>
      </c>
      <c r="H242" s="0" t="n">
        <v>0</v>
      </c>
      <c r="I242" s="0" t="n">
        <v>0</v>
      </c>
      <c r="J242" s="0" t="n">
        <v>0</v>
      </c>
      <c r="K242" s="0" t="n">
        <v>1</v>
      </c>
      <c r="L242" s="0" t="n">
        <f aca="false">SUM(COUNTIF(F242,F4),COUNTIF(G242,G4),COUNTIF(H242,H4),COUNTIF(I242,I4),COUNTIF(J242,J4),COUNTIF(K242,K4))</f>
        <v>6</v>
      </c>
      <c r="M242" s="0" t="n">
        <f aca="false">6-L242</f>
        <v>0</v>
      </c>
      <c r="N242" s="0" t="n">
        <f aca="false">COUNTIF(K242,K4)</f>
        <v>1</v>
      </c>
      <c r="O242" s="0" t="n">
        <f aca="false">COUNTIF(J242,J4)</f>
        <v>1</v>
      </c>
      <c r="P242" s="0" t="n">
        <f aca="false">L242-N242-O242</f>
        <v>4</v>
      </c>
      <c r="Q242" s="0" t="n">
        <v>2102</v>
      </c>
    </row>
    <row r="243" customFormat="false" ht="15" hidden="false" customHeight="false" outlineLevel="0" collapsed="false">
      <c r="A243" s="1" t="s">
        <v>55</v>
      </c>
      <c r="B243" s="0" t="s">
        <v>38</v>
      </c>
      <c r="C243" s="0" t="n">
        <v>4</v>
      </c>
      <c r="D243" s="0" t="n">
        <v>4</v>
      </c>
      <c r="E243" s="0" t="n">
        <v>5</v>
      </c>
      <c r="F243" s="0" t="n">
        <v>0</v>
      </c>
      <c r="G243" s="0" t="n">
        <v>0</v>
      </c>
      <c r="H243" s="0" t="n">
        <v>0</v>
      </c>
      <c r="I243" s="0" t="n">
        <v>0</v>
      </c>
      <c r="J243" s="0" t="n">
        <v>1</v>
      </c>
      <c r="L243" s="0" t="n">
        <f aca="false">SUM(COUNTIF(F243,F5),COUNTIF(G243,G5),COUNTIF(H243,H5),COUNTIF(I243,I5),COUNTIF(J243,J5),COUNTIF(K243,K5))</f>
        <v>3</v>
      </c>
      <c r="M243" s="0" t="n">
        <f aca="false">5-L243</f>
        <v>2</v>
      </c>
      <c r="N243" s="0" t="n">
        <f aca="false">COUNTIF(J243,J5)</f>
        <v>0</v>
      </c>
      <c r="O243" s="0" t="n">
        <f aca="false">COUNTIF(I243,I5)</f>
        <v>0</v>
      </c>
      <c r="P243" s="0" t="n">
        <f aca="false">L243-N243-O243</f>
        <v>3</v>
      </c>
      <c r="Q243" s="0" t="n">
        <v>3187</v>
      </c>
    </row>
    <row r="244" customFormat="false" ht="15" hidden="false" customHeight="false" outlineLevel="0" collapsed="false">
      <c r="A244" s="1" t="s">
        <v>55</v>
      </c>
      <c r="B244" s="0" t="s">
        <v>38</v>
      </c>
      <c r="C244" s="0" t="n">
        <v>5</v>
      </c>
      <c r="D244" s="0" t="n">
        <v>5</v>
      </c>
      <c r="E244" s="0" t="n">
        <v>4</v>
      </c>
      <c r="F244" s="0" t="n">
        <v>0</v>
      </c>
      <c r="G244" s="0" t="n">
        <v>0</v>
      </c>
      <c r="H244" s="0" t="n">
        <v>0</v>
      </c>
      <c r="I244" s="0" t="n">
        <v>1</v>
      </c>
      <c r="J244" s="0" t="n">
        <v>0</v>
      </c>
      <c r="L244" s="0" t="n">
        <f aca="false">SUM(COUNTIF(F244,F6),COUNTIF(G244,G6),COUNTIF(H244,H6),COUNTIF(I244,I6),COUNTIF(J244,J6),COUNTIF(K244,K6))</f>
        <v>3</v>
      </c>
      <c r="M244" s="0" t="n">
        <f aca="false">5-L244</f>
        <v>2</v>
      </c>
      <c r="N244" s="0" t="n">
        <f aca="false">COUNTIF(J244,J6)</f>
        <v>0</v>
      </c>
      <c r="P244" s="0" t="n">
        <f aca="false">L244-N244-O244</f>
        <v>3</v>
      </c>
      <c r="Q244" s="0" t="n">
        <v>1514</v>
      </c>
    </row>
    <row r="245" customFormat="false" ht="15" hidden="false" customHeight="false" outlineLevel="0" collapsed="false">
      <c r="A245" s="1" t="s">
        <v>55</v>
      </c>
      <c r="B245" s="0" t="s">
        <v>38</v>
      </c>
      <c r="C245" s="0" t="n">
        <v>6</v>
      </c>
      <c r="D245" s="0" t="n">
        <v>15</v>
      </c>
      <c r="E245" s="6" t="n">
        <v>5</v>
      </c>
      <c r="F245" s="0" t="n">
        <v>0</v>
      </c>
      <c r="G245" s="0" t="n">
        <v>0</v>
      </c>
      <c r="H245" s="0" t="n">
        <v>0</v>
      </c>
      <c r="I245" s="0" t="n">
        <v>0</v>
      </c>
      <c r="J245" s="0" t="n">
        <v>1</v>
      </c>
      <c r="K245" s="0" t="n">
        <v>0</v>
      </c>
      <c r="L245" s="0" t="n">
        <f aca="false">SUM(COUNTIF(F245,F7),COUNTIF(G245,G7),COUNTIF(H245,H7),COUNTIF(I245,I7),COUNTIF(J245,J7),COUNTIF(K245,K7))</f>
        <v>5</v>
      </c>
      <c r="M245" s="0" t="n">
        <f aca="false">6-L245</f>
        <v>1</v>
      </c>
      <c r="N245" s="0" t="n">
        <f aca="false">COUNTIF(K245,K7)</f>
        <v>1</v>
      </c>
      <c r="O245" s="0" t="n">
        <f aca="false">COUNTIF(J245,J7)</f>
        <v>1</v>
      </c>
      <c r="P245" s="0" t="n">
        <f aca="false">L245-N245-O245</f>
        <v>3</v>
      </c>
      <c r="Q245" s="0" t="n">
        <v>3148</v>
      </c>
    </row>
    <row r="246" customFormat="false" ht="15" hidden="false" customHeight="false" outlineLevel="0" collapsed="false">
      <c r="A246" s="1" t="s">
        <v>55</v>
      </c>
      <c r="B246" s="0" t="s">
        <v>38</v>
      </c>
      <c r="C246" s="0" t="n">
        <v>7</v>
      </c>
      <c r="D246" s="0" t="n">
        <v>345</v>
      </c>
      <c r="E246" s="6" t="n">
        <v>4</v>
      </c>
      <c r="F246" s="0" t="n">
        <v>0</v>
      </c>
      <c r="G246" s="0" t="n">
        <v>0</v>
      </c>
      <c r="H246" s="0" t="n">
        <v>0</v>
      </c>
      <c r="I246" s="0" t="n">
        <v>1</v>
      </c>
      <c r="J246" s="0" t="n">
        <v>0</v>
      </c>
      <c r="K246" s="0" t="n">
        <v>0</v>
      </c>
      <c r="L246" s="0" t="n">
        <f aca="false">SUM(COUNTIF(F246,F8),COUNTIF(G246,G8),COUNTIF(H246,H8),COUNTIF(I246,I8),COUNTIF(J246,J8),COUNTIF(K246,K8))</f>
        <v>4</v>
      </c>
      <c r="M246" s="0" t="n">
        <f aca="false">6-L246</f>
        <v>2</v>
      </c>
      <c r="N246" s="0" t="n">
        <f aca="false">COUNTIF(K246,K8)</f>
        <v>1</v>
      </c>
      <c r="O246" s="0" t="n">
        <f aca="false">COUNTIF(J246,J8)</f>
        <v>0</v>
      </c>
      <c r="P246" s="0" t="n">
        <f aca="false">L246-N246-O246</f>
        <v>3</v>
      </c>
      <c r="Q246" s="0" t="n">
        <v>4393</v>
      </c>
    </row>
    <row r="247" customFormat="false" ht="15" hidden="false" customHeight="false" outlineLevel="0" collapsed="false">
      <c r="A247" s="1" t="s">
        <v>55</v>
      </c>
      <c r="B247" s="0" t="s">
        <v>38</v>
      </c>
      <c r="C247" s="0" t="n">
        <v>8</v>
      </c>
      <c r="D247" s="0" t="n">
        <v>24</v>
      </c>
      <c r="E247" s="6" t="n">
        <v>4</v>
      </c>
      <c r="F247" s="0" t="n">
        <v>0</v>
      </c>
      <c r="G247" s="0" t="n">
        <v>0</v>
      </c>
      <c r="H247" s="0" t="n">
        <v>0</v>
      </c>
      <c r="I247" s="0" t="n">
        <v>1</v>
      </c>
      <c r="J247" s="0" t="n">
        <v>0</v>
      </c>
      <c r="L247" s="0" t="n">
        <f aca="false">SUM(COUNTIF(F247,F9),COUNTIF(G247,G9),COUNTIF(H247,H9),COUNTIF(I247,I9),COUNTIF(J247,J9),COUNTIF(K247,K9))</f>
        <v>4</v>
      </c>
      <c r="M247" s="0" t="n">
        <f aca="false">5-L247</f>
        <v>1</v>
      </c>
      <c r="N247" s="0" t="n">
        <f aca="false">COUNTIF(J247,J9)</f>
        <v>1</v>
      </c>
      <c r="P247" s="0" t="n">
        <f aca="false">L247-N247-O247</f>
        <v>3</v>
      </c>
      <c r="Q247" s="0" t="n">
        <v>1937</v>
      </c>
    </row>
    <row r="248" customFormat="false" ht="15" hidden="false" customHeight="false" outlineLevel="0" collapsed="false">
      <c r="A248" s="1" t="s">
        <v>55</v>
      </c>
      <c r="B248" s="0" t="s">
        <v>38</v>
      </c>
      <c r="C248" s="0" t="n">
        <v>9</v>
      </c>
      <c r="D248" s="0" t="n">
        <v>6</v>
      </c>
      <c r="E248" s="7" t="n">
        <v>6</v>
      </c>
      <c r="F248" s="0" t="n">
        <v>0</v>
      </c>
      <c r="G248" s="0" t="n">
        <v>0</v>
      </c>
      <c r="H248" s="0" t="n">
        <v>0</v>
      </c>
      <c r="I248" s="0" t="n">
        <v>0</v>
      </c>
      <c r="J248" s="0" t="n">
        <v>0</v>
      </c>
      <c r="K248" s="0" t="n">
        <v>1</v>
      </c>
      <c r="L248" s="0" t="n">
        <f aca="false">SUM(COUNTIF(F248,F10),COUNTIF(G248,G10),COUNTIF(H248,H10),COUNTIF(I248,I10),COUNTIF(J248,J10),COUNTIF(K248,K10))</f>
        <v>6</v>
      </c>
      <c r="M248" s="0" t="n">
        <f aca="false">6-L248</f>
        <v>0</v>
      </c>
      <c r="N248" s="0" t="n">
        <f aca="false">COUNTIF(K248,K10)</f>
        <v>1</v>
      </c>
      <c r="O248" s="0" t="n">
        <f aca="false">COUNTIF(J248,J10)</f>
        <v>1</v>
      </c>
      <c r="P248" s="0" t="n">
        <f aca="false">L248-N248-O248</f>
        <v>4</v>
      </c>
      <c r="Q248" s="0" t="n">
        <v>2148</v>
      </c>
    </row>
    <row r="249" customFormat="false" ht="15" hidden="false" customHeight="false" outlineLevel="0" collapsed="false">
      <c r="A249" s="1" t="s">
        <v>55</v>
      </c>
      <c r="B249" s="0" t="s">
        <v>38</v>
      </c>
      <c r="C249" s="0" t="n">
        <v>10</v>
      </c>
      <c r="D249" s="0" t="n">
        <v>4</v>
      </c>
      <c r="E249" s="0" t="n">
        <v>5</v>
      </c>
      <c r="F249" s="0" t="n">
        <v>0</v>
      </c>
      <c r="G249" s="0" t="n">
        <v>0</v>
      </c>
      <c r="H249" s="0" t="n">
        <v>0</v>
      </c>
      <c r="I249" s="0" t="n">
        <v>0</v>
      </c>
      <c r="J249" s="0" t="n">
        <v>1</v>
      </c>
      <c r="L249" s="0" t="n">
        <f aca="false">SUM(COUNTIF(F249,F11),COUNTIF(G249,G11),COUNTIF(H249,H11),COUNTIF(I249,I11),COUNTIF(J249,J11),COUNTIF(K249,K11))</f>
        <v>3</v>
      </c>
      <c r="M249" s="0" t="n">
        <f aca="false">5-L249</f>
        <v>2</v>
      </c>
      <c r="N249" s="0" t="n">
        <f aca="false">COUNTIF(J249,J11)</f>
        <v>0</v>
      </c>
      <c r="P249" s="0" t="n">
        <f aca="false">L249-N249-O249</f>
        <v>3</v>
      </c>
      <c r="Q249" s="0" t="n">
        <v>1099</v>
      </c>
    </row>
    <row r="250" customFormat="false" ht="15" hidden="false" customHeight="false" outlineLevel="0" collapsed="false">
      <c r="A250" s="1" t="s">
        <v>55</v>
      </c>
      <c r="B250" s="0" t="s">
        <v>38</v>
      </c>
      <c r="C250" s="0" t="n">
        <v>11</v>
      </c>
      <c r="D250" s="0" t="n">
        <v>25</v>
      </c>
      <c r="E250" s="6" t="n">
        <v>5</v>
      </c>
      <c r="F250" s="0" t="n">
        <v>0</v>
      </c>
      <c r="G250" s="0" t="n">
        <v>0</v>
      </c>
      <c r="H250" s="0" t="n">
        <v>0</v>
      </c>
      <c r="I250" s="0" t="n">
        <v>0</v>
      </c>
      <c r="J250" s="0" t="n">
        <v>1</v>
      </c>
      <c r="K250" s="0" t="n">
        <v>0</v>
      </c>
      <c r="L250" s="0" t="n">
        <f aca="false">SUM(COUNTIF(F250,F12),COUNTIF(G250,G12),COUNTIF(H250,H12),COUNTIF(I250,I12),COUNTIF(J250,J12),COUNTIF(K250,K12))</f>
        <v>5</v>
      </c>
      <c r="M250" s="0" t="n">
        <f aca="false">6-L250</f>
        <v>1</v>
      </c>
      <c r="N250" s="0" t="n">
        <f aca="false">COUNTIF(K250,K12)</f>
        <v>1</v>
      </c>
      <c r="O250" s="0" t="n">
        <f aca="false">COUNTIF(J250,J12)</f>
        <v>1</v>
      </c>
      <c r="P250" s="0" t="n">
        <f aca="false">L250-N250-O250</f>
        <v>3</v>
      </c>
      <c r="Q250" s="0" t="n">
        <v>1492</v>
      </c>
    </row>
    <row r="251" customFormat="false" ht="15" hidden="false" customHeight="false" outlineLevel="0" collapsed="false">
      <c r="A251" s="1" t="s">
        <v>55</v>
      </c>
      <c r="B251" s="0" t="s">
        <v>38</v>
      </c>
      <c r="C251" s="0" t="n">
        <v>12</v>
      </c>
      <c r="D251" s="0" t="n">
        <v>5</v>
      </c>
      <c r="E251" s="7" t="n">
        <v>5</v>
      </c>
      <c r="F251" s="0" t="n">
        <v>0</v>
      </c>
      <c r="G251" s="0" t="n">
        <v>0</v>
      </c>
      <c r="H251" s="0" t="n">
        <v>0</v>
      </c>
      <c r="I251" s="0" t="n">
        <v>0</v>
      </c>
      <c r="J251" s="0" t="n">
        <v>1</v>
      </c>
      <c r="K251" s="0" t="n">
        <v>0</v>
      </c>
      <c r="L251" s="0" t="n">
        <f aca="false">SUM(COUNTIF(F251,F13),COUNTIF(G251,G13),COUNTIF(H251,H13),COUNTIF(I251,I13),COUNTIF(J251,J13),COUNTIF(K251,K13))</f>
        <v>6</v>
      </c>
      <c r="M251" s="0" t="n">
        <f aca="false">6-L251</f>
        <v>0</v>
      </c>
      <c r="N251" s="0" t="n">
        <f aca="false">COUNTIF(K251,K13)</f>
        <v>1</v>
      </c>
      <c r="O251" s="0" t="n">
        <f aca="false">COUNTIF(J251,J13)</f>
        <v>1</v>
      </c>
      <c r="P251" s="0" t="n">
        <f aca="false">L251-N251-O251</f>
        <v>4</v>
      </c>
      <c r="Q251" s="0" t="n">
        <v>3289</v>
      </c>
    </row>
    <row r="252" customFormat="false" ht="15" hidden="false" customHeight="false" outlineLevel="0" collapsed="false">
      <c r="A252" s="1" t="s">
        <v>55</v>
      </c>
      <c r="B252" s="0" t="s">
        <v>38</v>
      </c>
      <c r="C252" s="0" t="n">
        <v>13</v>
      </c>
      <c r="D252" s="0" t="n">
        <v>34</v>
      </c>
      <c r="E252" s="0" t="n">
        <v>5</v>
      </c>
      <c r="F252" s="0" t="n">
        <v>0</v>
      </c>
      <c r="G252" s="0" t="n">
        <v>0</v>
      </c>
      <c r="H252" s="0" t="n">
        <v>0</v>
      </c>
      <c r="I252" s="0" t="n">
        <v>0</v>
      </c>
      <c r="J252" s="0" t="n">
        <v>1</v>
      </c>
      <c r="L252" s="0" t="n">
        <f aca="false">SUM(COUNTIF(F252,F14),COUNTIF(G252,G14),COUNTIF(H252,H14),COUNTIF(I252,I14),COUNTIF(J252,J14),COUNTIF(K252,K14))</f>
        <v>2</v>
      </c>
      <c r="M252" s="0" t="n">
        <f aca="false">5-L252</f>
        <v>3</v>
      </c>
      <c r="N252" s="0" t="n">
        <f aca="false">COUNTIF(J252,J14)</f>
        <v>0</v>
      </c>
      <c r="O252" s="0" t="n">
        <f aca="false">COUNTIF(I252,I14)</f>
        <v>0</v>
      </c>
      <c r="P252" s="0" t="n">
        <f aca="false">L252-N252-O252</f>
        <v>2</v>
      </c>
      <c r="Q252" s="0" t="n">
        <v>785</v>
      </c>
    </row>
    <row r="253" customFormat="false" ht="15" hidden="false" customHeight="false" outlineLevel="0" collapsed="false">
      <c r="A253" s="1" t="s">
        <v>55</v>
      </c>
      <c r="B253" s="0" t="s">
        <v>38</v>
      </c>
      <c r="C253" s="0" t="n">
        <v>14</v>
      </c>
      <c r="D253" s="0" t="n">
        <v>35</v>
      </c>
      <c r="E253" s="6" t="n">
        <v>5</v>
      </c>
      <c r="F253" s="0" t="n">
        <v>0</v>
      </c>
      <c r="G253" s="0" t="n">
        <v>0</v>
      </c>
      <c r="H253" s="0" t="n">
        <v>0</v>
      </c>
      <c r="I253" s="0" t="n">
        <v>0</v>
      </c>
      <c r="J253" s="0" t="n">
        <v>1</v>
      </c>
      <c r="K253" s="0" t="n">
        <v>0</v>
      </c>
      <c r="L253" s="0" t="n">
        <f aca="false">SUM(COUNTIF(F253,F15),COUNTIF(G253,G15),COUNTIF(H253,H15),COUNTIF(I253,I15),COUNTIF(J253,J15),COUNTIF(K253,K15))</f>
        <v>5</v>
      </c>
      <c r="M253" s="0" t="n">
        <f aca="false">6-L253</f>
        <v>1</v>
      </c>
      <c r="N253" s="0" t="n">
        <f aca="false">COUNTIF(K253,K15)</f>
        <v>1</v>
      </c>
      <c r="O253" s="0" t="n">
        <f aca="false">COUNTIF(J253,J15)</f>
        <v>1</v>
      </c>
      <c r="P253" s="0" t="n">
        <f aca="false">L253-N253-O253</f>
        <v>3</v>
      </c>
      <c r="Q253" s="0" t="n">
        <v>4172</v>
      </c>
      <c r="R253" s="8" t="n">
        <f aca="false">SUM(L240:L253)</f>
        <v>62</v>
      </c>
    </row>
    <row r="254" customFormat="false" ht="15" hidden="false" customHeight="false" outlineLevel="0" collapsed="false">
      <c r="A254" s="1" t="s">
        <v>56</v>
      </c>
      <c r="B254" s="0" t="s">
        <v>40</v>
      </c>
      <c r="C254" s="0" t="n">
        <v>1</v>
      </c>
      <c r="D254" s="0" t="n">
        <v>15</v>
      </c>
      <c r="E254" s="0" t="n">
        <v>12</v>
      </c>
      <c r="F254" s="0" t="n">
        <v>1</v>
      </c>
      <c r="G254" s="0" t="n">
        <v>1</v>
      </c>
      <c r="H254" s="0" t="n">
        <v>0</v>
      </c>
      <c r="I254" s="0" t="n">
        <v>0</v>
      </c>
      <c r="J254" s="0" t="n">
        <v>0</v>
      </c>
      <c r="K254" s="0" t="n">
        <v>0</v>
      </c>
      <c r="L254" s="0" t="n">
        <f aca="false">SUM(COUNTIF(F254,F2),COUNTIF(G254,G2),COUNTIF(H254,H2),COUNTIF(I254,I2),COUNTIF(J254,J2),COUNTIF(K254,K2))</f>
        <v>4</v>
      </c>
      <c r="M254" s="0" t="n">
        <f aca="false">6-L254</f>
        <v>2</v>
      </c>
      <c r="N254" s="0" t="n">
        <f aca="false">COUNTIF(K254,K2)</f>
        <v>1</v>
      </c>
      <c r="O254" s="0" t="n">
        <f aca="false">COUNTIF(J254,J2)</f>
        <v>0</v>
      </c>
      <c r="P254" s="0" t="n">
        <f aca="false">L254-N254-O254</f>
        <v>3</v>
      </c>
      <c r="Q254" s="0" t="n">
        <v>7955</v>
      </c>
    </row>
    <row r="255" customFormat="false" ht="15" hidden="false" customHeight="false" outlineLevel="0" collapsed="false">
      <c r="A255" s="1" t="s">
        <v>56</v>
      </c>
      <c r="B255" s="0" t="s">
        <v>40</v>
      </c>
      <c r="C255" s="0" t="n">
        <v>2</v>
      </c>
      <c r="D255" s="0" t="n">
        <v>45</v>
      </c>
      <c r="E255" s="0" t="n">
        <v>2</v>
      </c>
      <c r="F255" s="0" t="n">
        <v>0</v>
      </c>
      <c r="G255" s="0" t="n">
        <v>1</v>
      </c>
      <c r="H255" s="0" t="n">
        <v>0</v>
      </c>
      <c r="I255" s="0" t="n">
        <v>0</v>
      </c>
      <c r="J255" s="0" t="n">
        <v>0</v>
      </c>
      <c r="K255" s="0" t="n">
        <v>0</v>
      </c>
      <c r="L255" s="0" t="n">
        <f aca="false">SUM(COUNTIF(F255,F3),COUNTIF(G255,G3),COUNTIF(H255,H3),COUNTIF(I255,I3),COUNTIF(J255,J3),COUNTIF(K255,K3))</f>
        <v>3</v>
      </c>
      <c r="M255" s="0" t="n">
        <f aca="false">6-L255</f>
        <v>3</v>
      </c>
      <c r="N255" s="0" t="n">
        <f aca="false">COUNTIF(K255,K3)</f>
        <v>1</v>
      </c>
      <c r="O255" s="0" t="n">
        <f aca="false">COUNTIF(J255,J3)</f>
        <v>0</v>
      </c>
      <c r="P255" s="0" t="n">
        <f aca="false">L255-N255-O255</f>
        <v>2</v>
      </c>
      <c r="Q255" s="0" t="n">
        <v>6962</v>
      </c>
    </row>
    <row r="256" customFormat="false" ht="15" hidden="false" customHeight="false" outlineLevel="0" collapsed="false">
      <c r="A256" s="1" t="s">
        <v>56</v>
      </c>
      <c r="B256" s="0" t="s">
        <v>40</v>
      </c>
      <c r="C256" s="0" t="n">
        <v>3</v>
      </c>
      <c r="D256" s="0" t="n">
        <v>6</v>
      </c>
      <c r="E256" s="0" t="n">
        <v>5</v>
      </c>
      <c r="F256" s="0" t="n">
        <v>0</v>
      </c>
      <c r="G256" s="0" t="n">
        <v>0</v>
      </c>
      <c r="H256" s="0" t="n">
        <v>0</v>
      </c>
      <c r="I256" s="0" t="n">
        <v>0</v>
      </c>
      <c r="J256" s="0" t="n">
        <v>1</v>
      </c>
      <c r="K256" s="0" t="n">
        <v>0</v>
      </c>
      <c r="L256" s="0" t="n">
        <f aca="false">SUM(COUNTIF(F256,F4),COUNTIF(G256,G4),COUNTIF(H256,H4),COUNTIF(I256,I4),COUNTIF(J256,J4),COUNTIF(K256,K4))</f>
        <v>4</v>
      </c>
      <c r="M256" s="0" t="n">
        <f aca="false">6-L256</f>
        <v>2</v>
      </c>
      <c r="N256" s="0" t="n">
        <f aca="false">COUNTIF(K256,K4)</f>
        <v>0</v>
      </c>
      <c r="O256" s="0" t="n">
        <f aca="false">COUNTIF(J256,J4)</f>
        <v>0</v>
      </c>
      <c r="P256" s="0" t="n">
        <f aca="false">L256-N256-O256</f>
        <v>4</v>
      </c>
      <c r="Q256" s="0" t="n">
        <v>8196</v>
      </c>
    </row>
    <row r="257" customFormat="false" ht="15" hidden="false" customHeight="false" outlineLevel="0" collapsed="false">
      <c r="A257" s="1" t="s">
        <v>56</v>
      </c>
      <c r="B257" s="0" t="s">
        <v>40</v>
      </c>
      <c r="C257" s="0" t="n">
        <v>4</v>
      </c>
      <c r="D257" s="0" t="n">
        <v>4</v>
      </c>
      <c r="E257" s="7" t="n">
        <v>4</v>
      </c>
      <c r="F257" s="0" t="n">
        <v>0</v>
      </c>
      <c r="G257" s="0" t="n">
        <v>0</v>
      </c>
      <c r="H257" s="0" t="n">
        <v>0</v>
      </c>
      <c r="I257" s="0" t="n">
        <v>1</v>
      </c>
      <c r="J257" s="0" t="n">
        <v>0</v>
      </c>
      <c r="L257" s="0" t="n">
        <f aca="false">SUM(COUNTIF(F257,F5),COUNTIF(G257,G5),COUNTIF(H257,H5),COUNTIF(I257,I5),COUNTIF(J257,J5),COUNTIF(K257,K5))</f>
        <v>5</v>
      </c>
      <c r="M257" s="0" t="n">
        <f aca="false">5-L257</f>
        <v>0</v>
      </c>
      <c r="N257" s="0" t="n">
        <f aca="false">COUNTIF(J257,J5)</f>
        <v>1</v>
      </c>
      <c r="O257" s="0" t="n">
        <f aca="false">COUNTIF(I257,I5)</f>
        <v>1</v>
      </c>
      <c r="P257" s="0" t="n">
        <f aca="false">L257-N257-O257</f>
        <v>3</v>
      </c>
      <c r="Q257" s="0" t="n">
        <v>5613</v>
      </c>
    </row>
    <row r="258" customFormat="false" ht="15" hidden="false" customHeight="false" outlineLevel="0" collapsed="false">
      <c r="A258" s="1" t="s">
        <v>56</v>
      </c>
      <c r="B258" s="0" t="s">
        <v>40</v>
      </c>
      <c r="C258" s="0" t="n">
        <v>5</v>
      </c>
      <c r="D258" s="0" t="n">
        <v>5</v>
      </c>
      <c r="E258" s="0" t="n">
        <v>3</v>
      </c>
      <c r="F258" s="0" t="n">
        <v>0</v>
      </c>
      <c r="G258" s="0" t="n">
        <v>0</v>
      </c>
      <c r="H258" s="0" t="n">
        <v>1</v>
      </c>
      <c r="I258" s="0" t="n">
        <v>0</v>
      </c>
      <c r="J258" s="0" t="n">
        <v>0</v>
      </c>
      <c r="L258" s="0" t="n">
        <f aca="false">SUM(COUNTIF(F258,F6),COUNTIF(G258,G6),COUNTIF(H258,H6),COUNTIF(I258,I6),COUNTIF(J258,J6),COUNTIF(K258,K6))</f>
        <v>3</v>
      </c>
      <c r="M258" s="0" t="n">
        <f aca="false">5-L258</f>
        <v>2</v>
      </c>
      <c r="N258" s="0" t="n">
        <f aca="false">COUNTIF(J258,J6)</f>
        <v>0</v>
      </c>
      <c r="P258" s="0" t="n">
        <f aca="false">L258-N258-O258</f>
        <v>3</v>
      </c>
      <c r="Q258" s="0" t="n">
        <v>6333</v>
      </c>
    </row>
    <row r="259" customFormat="false" ht="15" hidden="false" customHeight="false" outlineLevel="0" collapsed="false">
      <c r="A259" s="1" t="s">
        <v>56</v>
      </c>
      <c r="B259" s="0" t="s">
        <v>40</v>
      </c>
      <c r="C259" s="0" t="n">
        <v>6</v>
      </c>
      <c r="D259" s="0" t="n">
        <v>15</v>
      </c>
      <c r="E259" s="6" t="n">
        <v>1</v>
      </c>
      <c r="F259" s="0" t="n">
        <v>1</v>
      </c>
      <c r="G259" s="0" t="n">
        <v>0</v>
      </c>
      <c r="H259" s="0" t="n">
        <v>0</v>
      </c>
      <c r="I259" s="0" t="n">
        <v>0</v>
      </c>
      <c r="J259" s="0" t="n">
        <v>0</v>
      </c>
      <c r="K259" s="0" t="n">
        <v>0</v>
      </c>
      <c r="L259" s="0" t="n">
        <f aca="false">SUM(COUNTIF(F259,F7),COUNTIF(G259,G7),COUNTIF(H259,H7),COUNTIF(I259,I7),COUNTIF(J259,J7),COUNTIF(K259,K7))</f>
        <v>5</v>
      </c>
      <c r="M259" s="0" t="n">
        <f aca="false">6-L259</f>
        <v>1</v>
      </c>
      <c r="N259" s="0" t="n">
        <f aca="false">COUNTIF(K259,K7)</f>
        <v>1</v>
      </c>
      <c r="O259" s="0" t="n">
        <f aca="false">COUNTIF(J259,J7)</f>
        <v>0</v>
      </c>
      <c r="P259" s="0" t="n">
        <f aca="false">L259-N259-O259</f>
        <v>4</v>
      </c>
      <c r="Q259" s="0" t="n">
        <v>6090</v>
      </c>
    </row>
    <row r="260" customFormat="false" ht="15" hidden="false" customHeight="false" outlineLevel="0" collapsed="false">
      <c r="A260" s="1" t="s">
        <v>56</v>
      </c>
      <c r="B260" s="0" t="s">
        <v>40</v>
      </c>
      <c r="C260" s="0" t="n">
        <v>7</v>
      </c>
      <c r="D260" s="0" t="n">
        <v>345</v>
      </c>
      <c r="E260" s="0" t="n">
        <v>6</v>
      </c>
      <c r="F260" s="0" t="n">
        <v>0</v>
      </c>
      <c r="G260" s="0" t="n">
        <v>0</v>
      </c>
      <c r="H260" s="0" t="n">
        <v>0</v>
      </c>
      <c r="I260" s="0" t="n">
        <v>0</v>
      </c>
      <c r="J260" s="0" t="n">
        <v>0</v>
      </c>
      <c r="K260" s="0" t="n">
        <v>1</v>
      </c>
      <c r="L260" s="0" t="n">
        <f aca="false">SUM(COUNTIF(F260,F8),COUNTIF(G260,G8),COUNTIF(H260,H8),COUNTIF(I260,I8),COUNTIF(J260,J8),COUNTIF(K260,K8))</f>
        <v>2</v>
      </c>
      <c r="M260" s="0" t="n">
        <f aca="false">6-L260</f>
        <v>4</v>
      </c>
      <c r="N260" s="0" t="n">
        <f aca="false">COUNTIF(K260,K8)</f>
        <v>0</v>
      </c>
      <c r="O260" s="0" t="n">
        <f aca="false">COUNTIF(J260,J8)</f>
        <v>0</v>
      </c>
      <c r="P260" s="0" t="n">
        <f aca="false">L260-N260-O260</f>
        <v>2</v>
      </c>
      <c r="Q260" s="0" t="n">
        <v>5003</v>
      </c>
    </row>
    <row r="261" customFormat="false" ht="15" hidden="false" customHeight="false" outlineLevel="0" collapsed="false">
      <c r="A261" s="1" t="s">
        <v>56</v>
      </c>
      <c r="B261" s="0" t="s">
        <v>40</v>
      </c>
      <c r="C261" s="0" t="n">
        <v>8</v>
      </c>
      <c r="D261" s="0" t="n">
        <v>24</v>
      </c>
      <c r="E261" s="0" t="n">
        <v>1</v>
      </c>
      <c r="F261" s="0" t="n">
        <v>1</v>
      </c>
      <c r="G261" s="0" t="n">
        <v>0</v>
      </c>
      <c r="H261" s="0" t="n">
        <v>0</v>
      </c>
      <c r="I261" s="0" t="n">
        <v>0</v>
      </c>
      <c r="J261" s="0" t="n">
        <v>0</v>
      </c>
      <c r="L261" s="0" t="n">
        <f aca="false">SUM(COUNTIF(F261,F9),COUNTIF(G261,G9),COUNTIF(H261,H9),COUNTIF(I261,I9),COUNTIF(J261,J9),COUNTIF(K261,K9))</f>
        <v>2</v>
      </c>
      <c r="M261" s="0" t="n">
        <f aca="false">5-L261</f>
        <v>3</v>
      </c>
      <c r="N261" s="0" t="n">
        <f aca="false">COUNTIF(J261,J9)</f>
        <v>1</v>
      </c>
      <c r="P261" s="0" t="n">
        <f aca="false">L261-N261-O261</f>
        <v>1</v>
      </c>
      <c r="Q261" s="0" t="n">
        <v>4684</v>
      </c>
    </row>
    <row r="262" customFormat="false" ht="15" hidden="false" customHeight="false" outlineLevel="0" collapsed="false">
      <c r="A262" s="1" t="s">
        <v>56</v>
      </c>
      <c r="B262" s="0" t="s">
        <v>40</v>
      </c>
      <c r="C262" s="0" t="n">
        <v>9</v>
      </c>
      <c r="D262" s="0" t="n">
        <v>6</v>
      </c>
      <c r="E262" s="0" t="n">
        <v>3</v>
      </c>
      <c r="F262" s="0" t="n">
        <v>0</v>
      </c>
      <c r="G262" s="0" t="n">
        <v>0</v>
      </c>
      <c r="H262" s="0" t="n">
        <v>1</v>
      </c>
      <c r="I262" s="0" t="n">
        <v>0</v>
      </c>
      <c r="J262" s="0" t="n">
        <v>0</v>
      </c>
      <c r="K262" s="0" t="n">
        <v>0</v>
      </c>
      <c r="L262" s="0" t="n">
        <f aca="false">SUM(COUNTIF(F262,F10),COUNTIF(G262,G10),COUNTIF(H262,H10),COUNTIF(I262,I10),COUNTIF(J262,J10),COUNTIF(K262,K10))</f>
        <v>4</v>
      </c>
      <c r="M262" s="0" t="n">
        <f aca="false">6-L262</f>
        <v>2</v>
      </c>
      <c r="N262" s="0" t="n">
        <f aca="false">COUNTIF(K262,K10)</f>
        <v>0</v>
      </c>
      <c r="O262" s="0" t="n">
        <f aca="false">COUNTIF(J262,J10)</f>
        <v>1</v>
      </c>
      <c r="P262" s="0" t="n">
        <f aca="false">L262-N262-O262</f>
        <v>3</v>
      </c>
      <c r="Q262" s="0" t="n">
        <v>4486</v>
      </c>
    </row>
    <row r="263" customFormat="false" ht="15" hidden="false" customHeight="false" outlineLevel="0" collapsed="false">
      <c r="A263" s="1" t="s">
        <v>56</v>
      </c>
      <c r="B263" s="0" t="s">
        <v>40</v>
      </c>
      <c r="C263" s="0" t="n">
        <v>10</v>
      </c>
      <c r="D263" s="0" t="n">
        <v>4</v>
      </c>
      <c r="E263" s="0" t="n">
        <v>5</v>
      </c>
      <c r="F263" s="0" t="n">
        <v>0</v>
      </c>
      <c r="G263" s="0" t="n">
        <v>0</v>
      </c>
      <c r="H263" s="0" t="n">
        <v>0</v>
      </c>
      <c r="I263" s="0" t="n">
        <v>0</v>
      </c>
      <c r="J263" s="0" t="n">
        <v>1</v>
      </c>
      <c r="L263" s="0" t="n">
        <f aca="false">SUM(COUNTIF(F263,F11),COUNTIF(G263,G11),COUNTIF(H263,H11),COUNTIF(I263,I11),COUNTIF(J263,J11),COUNTIF(K263,K11))</f>
        <v>3</v>
      </c>
      <c r="M263" s="0" t="n">
        <f aca="false">5-L263</f>
        <v>2</v>
      </c>
      <c r="N263" s="0" t="n">
        <f aca="false">COUNTIF(J263,J11)</f>
        <v>0</v>
      </c>
      <c r="P263" s="0" t="n">
        <f aca="false">L263-N263-O263</f>
        <v>3</v>
      </c>
      <c r="Q263" s="0" t="n">
        <v>3859</v>
      </c>
    </row>
    <row r="264" customFormat="false" ht="15" hidden="false" customHeight="false" outlineLevel="0" collapsed="false">
      <c r="A264" s="1" t="s">
        <v>56</v>
      </c>
      <c r="B264" s="0" t="s">
        <v>40</v>
      </c>
      <c r="C264" s="0" t="n">
        <v>11</v>
      </c>
      <c r="D264" s="0" t="n">
        <v>25</v>
      </c>
      <c r="E264" s="0" t="n">
        <v>6</v>
      </c>
      <c r="F264" s="0" t="n">
        <v>0</v>
      </c>
      <c r="G264" s="0" t="n">
        <v>0</v>
      </c>
      <c r="H264" s="0" t="n">
        <v>0</v>
      </c>
      <c r="I264" s="0" t="n">
        <v>0</v>
      </c>
      <c r="J264" s="0" t="n">
        <v>0</v>
      </c>
      <c r="K264" s="0" t="n">
        <v>1</v>
      </c>
      <c r="L264" s="0" t="n">
        <f aca="false">SUM(COUNTIF(F264,F12),COUNTIF(G264,G12),COUNTIF(H264,H12),COUNTIF(I264,I12),COUNTIF(J264,J12),COUNTIF(K264,K12))</f>
        <v>3</v>
      </c>
      <c r="M264" s="0" t="n">
        <f aca="false">6-L264</f>
        <v>3</v>
      </c>
      <c r="N264" s="0" t="n">
        <f aca="false">COUNTIF(K264,K12)</f>
        <v>0</v>
      </c>
      <c r="O264" s="0" t="n">
        <f aca="false">COUNTIF(J264,J12)</f>
        <v>0</v>
      </c>
      <c r="P264" s="0" t="n">
        <f aca="false">L264-N264-O264</f>
        <v>3</v>
      </c>
      <c r="Q264" s="0" t="n">
        <v>6923</v>
      </c>
    </row>
    <row r="265" customFormat="false" ht="15" hidden="false" customHeight="false" outlineLevel="0" collapsed="false">
      <c r="A265" s="1" t="s">
        <v>56</v>
      </c>
      <c r="B265" s="0" t="s">
        <v>40</v>
      </c>
      <c r="C265" s="0" t="n">
        <v>12</v>
      </c>
      <c r="D265" s="0" t="n">
        <v>5</v>
      </c>
      <c r="E265" s="0" t="n">
        <v>24</v>
      </c>
      <c r="F265" s="0" t="n">
        <v>0</v>
      </c>
      <c r="G265" s="0" t="n">
        <v>1</v>
      </c>
      <c r="H265" s="0" t="n">
        <v>0</v>
      </c>
      <c r="I265" s="0" t="n">
        <v>1</v>
      </c>
      <c r="J265" s="0" t="n">
        <v>0</v>
      </c>
      <c r="K265" s="0" t="n">
        <v>0</v>
      </c>
      <c r="L265" s="0" t="n">
        <f aca="false">SUM(COUNTIF(F265,F13),COUNTIF(G265,G13),COUNTIF(H265,H13),COUNTIF(I265,I13),COUNTIF(J265,J13),COUNTIF(K265,K13))</f>
        <v>3</v>
      </c>
      <c r="M265" s="0" t="n">
        <f aca="false">6-L265</f>
        <v>3</v>
      </c>
      <c r="N265" s="0" t="n">
        <f aca="false">COUNTIF(K265,K13)</f>
        <v>1</v>
      </c>
      <c r="O265" s="0" t="n">
        <f aca="false">COUNTIF(J265,J13)</f>
        <v>0</v>
      </c>
      <c r="P265" s="0" t="n">
        <f aca="false">L265-N265-O265</f>
        <v>2</v>
      </c>
      <c r="Q265" s="0" t="n">
        <v>3865</v>
      </c>
    </row>
    <row r="266" customFormat="false" ht="15" hidden="false" customHeight="false" outlineLevel="0" collapsed="false">
      <c r="A266" s="1" t="s">
        <v>56</v>
      </c>
      <c r="B266" s="0" t="s">
        <v>40</v>
      </c>
      <c r="C266" s="0" t="n">
        <v>13</v>
      </c>
      <c r="D266" s="0" t="n">
        <v>34</v>
      </c>
      <c r="E266" s="6" t="n">
        <v>3</v>
      </c>
      <c r="F266" s="0" t="n">
        <v>0</v>
      </c>
      <c r="G266" s="0" t="n">
        <v>0</v>
      </c>
      <c r="H266" s="0" t="n">
        <v>1</v>
      </c>
      <c r="I266" s="0" t="n">
        <v>0</v>
      </c>
      <c r="J266" s="0" t="n">
        <v>0</v>
      </c>
      <c r="L266" s="0" t="n">
        <f aca="false">SUM(COUNTIF(F266,F14),COUNTIF(G266,G14),COUNTIF(H266,H14),COUNTIF(I266,I14),COUNTIF(J266,J14),COUNTIF(K266,K14))</f>
        <v>4</v>
      </c>
      <c r="M266" s="0" t="n">
        <f aca="false">5-L266</f>
        <v>1</v>
      </c>
      <c r="N266" s="0" t="n">
        <f aca="false">COUNTIF(J266,J14)</f>
        <v>1</v>
      </c>
      <c r="O266" s="0" t="n">
        <f aca="false">COUNTIF(I266,I14)</f>
        <v>0</v>
      </c>
      <c r="P266" s="0" t="n">
        <f aca="false">L266-N266-O266</f>
        <v>3</v>
      </c>
      <c r="Q266" s="0" t="n">
        <v>7521</v>
      </c>
    </row>
    <row r="267" customFormat="false" ht="15" hidden="false" customHeight="false" outlineLevel="0" collapsed="false">
      <c r="A267" s="1" t="s">
        <v>56</v>
      </c>
      <c r="B267" s="0" t="s">
        <v>40</v>
      </c>
      <c r="C267" s="0" t="n">
        <v>14</v>
      </c>
      <c r="D267" s="0" t="n">
        <v>35</v>
      </c>
      <c r="E267" s="6" t="n">
        <v>5</v>
      </c>
      <c r="F267" s="0" t="n">
        <v>0</v>
      </c>
      <c r="G267" s="0" t="n">
        <v>0</v>
      </c>
      <c r="H267" s="0" t="n">
        <v>0</v>
      </c>
      <c r="I267" s="0" t="n">
        <v>0</v>
      </c>
      <c r="J267" s="0" t="n">
        <v>1</v>
      </c>
      <c r="K267" s="0" t="n">
        <v>0</v>
      </c>
      <c r="L267" s="0" t="n">
        <f aca="false">SUM(COUNTIF(F267,F15),COUNTIF(G267,G15),COUNTIF(H267,H15),COUNTIF(I267,I15),COUNTIF(J267,J15),COUNTIF(K267,K15))</f>
        <v>5</v>
      </c>
      <c r="M267" s="0" t="n">
        <f aca="false">6-L267</f>
        <v>1</v>
      </c>
      <c r="N267" s="0" t="n">
        <f aca="false">COUNTIF(K267,K15)</f>
        <v>1</v>
      </c>
      <c r="O267" s="0" t="n">
        <f aca="false">COUNTIF(J267,J15)</f>
        <v>1</v>
      </c>
      <c r="P267" s="0" t="n">
        <f aca="false">L267-N267-O267</f>
        <v>3</v>
      </c>
      <c r="Q267" s="0" t="n">
        <v>7418</v>
      </c>
      <c r="R267" s="8" t="n">
        <f aca="false">SUM(L254:L267)</f>
        <v>50</v>
      </c>
    </row>
    <row r="268" customFormat="false" ht="15" hidden="false" customHeight="false" outlineLevel="0" collapsed="false">
      <c r="A268" s="1" t="s">
        <v>57</v>
      </c>
      <c r="B268" s="0" t="s">
        <v>36</v>
      </c>
      <c r="C268" s="0" t="n">
        <v>1</v>
      </c>
      <c r="D268" s="0" t="n">
        <v>15</v>
      </c>
      <c r="E268" s="0" t="n">
        <v>2</v>
      </c>
      <c r="F268" s="0" t="n">
        <v>0</v>
      </c>
      <c r="G268" s="0" t="n">
        <v>1</v>
      </c>
      <c r="H268" s="0" t="n">
        <v>0</v>
      </c>
      <c r="I268" s="0" t="n">
        <v>0</v>
      </c>
      <c r="J268" s="0" t="n">
        <v>0</v>
      </c>
      <c r="K268" s="0" t="n">
        <v>0</v>
      </c>
      <c r="L268" s="0" t="n">
        <f aca="false">SUM(COUNTIF(F268,F2),COUNTIF(G268,G2),COUNTIF(H268,H2),COUNTIF(I268,I2),COUNTIF(J268,J2),COUNTIF(K268,K2))</f>
        <v>3</v>
      </c>
      <c r="M268" s="0" t="n">
        <f aca="false">6-L268</f>
        <v>3</v>
      </c>
      <c r="N268" s="0" t="n">
        <f aca="false">COUNTIF(K268,K2)</f>
        <v>1</v>
      </c>
      <c r="O268" s="0" t="n">
        <f aca="false">COUNTIF(J268,J2)</f>
        <v>0</v>
      </c>
      <c r="P268" s="0" t="n">
        <f aca="false">L268-N268-O268</f>
        <v>2</v>
      </c>
      <c r="Q268" s="0" t="n">
        <v>4416</v>
      </c>
    </row>
    <row r="269" customFormat="false" ht="15" hidden="false" customHeight="false" outlineLevel="0" collapsed="false">
      <c r="A269" s="1" t="s">
        <v>57</v>
      </c>
      <c r="B269" s="0" t="s">
        <v>36</v>
      </c>
      <c r="C269" s="0" t="n">
        <v>2</v>
      </c>
      <c r="D269" s="0" t="n">
        <v>45</v>
      </c>
      <c r="E269" s="6" t="n">
        <v>4</v>
      </c>
      <c r="F269" s="0" t="n">
        <v>0</v>
      </c>
      <c r="G269" s="0" t="n">
        <v>0</v>
      </c>
      <c r="H269" s="0" t="n">
        <v>0</v>
      </c>
      <c r="I269" s="0" t="n">
        <v>1</v>
      </c>
      <c r="J269" s="0" t="n">
        <v>0</v>
      </c>
      <c r="K269" s="0" t="n">
        <v>0</v>
      </c>
      <c r="L269" s="0" t="n">
        <f aca="false">SUM(COUNTIF(F269,F3),COUNTIF(G269,G3),COUNTIF(H269,H3),COUNTIF(I269,I3),COUNTIF(J269,J3),COUNTIF(K269,K3))</f>
        <v>5</v>
      </c>
      <c r="M269" s="0" t="n">
        <f aca="false">6-L269</f>
        <v>1</v>
      </c>
      <c r="N269" s="0" t="n">
        <f aca="false">COUNTIF(K269,K3)</f>
        <v>1</v>
      </c>
      <c r="O269" s="0" t="n">
        <f aca="false">COUNTIF(J269,J3)</f>
        <v>0</v>
      </c>
      <c r="P269" s="0" t="n">
        <f aca="false">L269-N269-O269</f>
        <v>4</v>
      </c>
      <c r="Q269" s="0" t="n">
        <v>2349</v>
      </c>
    </row>
    <row r="270" customFormat="false" ht="15" hidden="false" customHeight="false" outlineLevel="0" collapsed="false">
      <c r="A270" s="1" t="s">
        <v>57</v>
      </c>
      <c r="B270" s="0" t="s">
        <v>36</v>
      </c>
      <c r="C270" s="0" t="n">
        <v>3</v>
      </c>
      <c r="D270" s="0" t="n">
        <v>6</v>
      </c>
      <c r="E270" s="0" t="n">
        <v>5</v>
      </c>
      <c r="F270" s="0" t="n">
        <v>0</v>
      </c>
      <c r="G270" s="0" t="n">
        <v>0</v>
      </c>
      <c r="H270" s="0" t="n">
        <v>0</v>
      </c>
      <c r="I270" s="0" t="n">
        <v>0</v>
      </c>
      <c r="J270" s="0" t="n">
        <v>1</v>
      </c>
      <c r="K270" s="0" t="n">
        <v>0</v>
      </c>
      <c r="L270" s="0" t="n">
        <f aca="false">SUM(COUNTIF(F270,F4),COUNTIF(G270,G4),COUNTIF(H270,H4),COUNTIF(I270,I4),COUNTIF(J270,J4),COUNTIF(K270,K4))</f>
        <v>4</v>
      </c>
      <c r="M270" s="0" t="n">
        <f aca="false">6-L270</f>
        <v>2</v>
      </c>
      <c r="N270" s="0" t="n">
        <f aca="false">COUNTIF(K270,K4)</f>
        <v>0</v>
      </c>
      <c r="O270" s="0" t="n">
        <f aca="false">COUNTIF(J270,J4)</f>
        <v>0</v>
      </c>
      <c r="P270" s="0" t="n">
        <f aca="false">L270-N270-O270</f>
        <v>4</v>
      </c>
      <c r="Q270" s="0" t="n">
        <v>1294</v>
      </c>
    </row>
    <row r="271" customFormat="false" ht="15" hidden="false" customHeight="false" outlineLevel="0" collapsed="false">
      <c r="A271" s="1" t="s">
        <v>57</v>
      </c>
      <c r="B271" s="0" t="s">
        <v>36</v>
      </c>
      <c r="C271" s="0" t="n">
        <v>4</v>
      </c>
      <c r="D271" s="0" t="n">
        <v>4</v>
      </c>
      <c r="E271" s="7" t="n">
        <v>4</v>
      </c>
      <c r="F271" s="0" t="n">
        <v>0</v>
      </c>
      <c r="G271" s="0" t="n">
        <v>0</v>
      </c>
      <c r="H271" s="0" t="n">
        <v>0</v>
      </c>
      <c r="I271" s="0" t="n">
        <v>1</v>
      </c>
      <c r="J271" s="0" t="n">
        <v>0</v>
      </c>
      <c r="L271" s="0" t="n">
        <f aca="false">SUM(COUNTIF(F271,F5),COUNTIF(G271,G5),COUNTIF(H271,H5),COUNTIF(I271,I5),COUNTIF(J271,J5),COUNTIF(K271,K5))</f>
        <v>5</v>
      </c>
      <c r="M271" s="0" t="n">
        <f aca="false">5-L271</f>
        <v>0</v>
      </c>
      <c r="N271" s="0" t="n">
        <f aca="false">COUNTIF(J271,J5)</f>
        <v>1</v>
      </c>
      <c r="O271" s="0" t="n">
        <f aca="false">COUNTIF(I271,I5)</f>
        <v>1</v>
      </c>
      <c r="P271" s="0" t="n">
        <f aca="false">L271-N271-O271</f>
        <v>3</v>
      </c>
      <c r="Q271" s="0" t="n">
        <v>1933</v>
      </c>
    </row>
    <row r="272" customFormat="false" ht="15" hidden="false" customHeight="false" outlineLevel="0" collapsed="false">
      <c r="A272" s="1" t="s">
        <v>57</v>
      </c>
      <c r="B272" s="0" t="s">
        <v>36</v>
      </c>
      <c r="C272" s="0" t="n">
        <v>5</v>
      </c>
      <c r="D272" s="0" t="n">
        <v>5</v>
      </c>
      <c r="E272" s="7" t="n">
        <v>5</v>
      </c>
      <c r="F272" s="0" t="n">
        <v>0</v>
      </c>
      <c r="G272" s="0" t="n">
        <v>0</v>
      </c>
      <c r="H272" s="0" t="n">
        <v>0</v>
      </c>
      <c r="I272" s="0" t="n">
        <v>0</v>
      </c>
      <c r="J272" s="0" t="n">
        <v>1</v>
      </c>
      <c r="L272" s="0" t="n">
        <f aca="false">SUM(COUNTIF(F272,F6),COUNTIF(G272,G6),COUNTIF(H272,H6),COUNTIF(I272,I6),COUNTIF(J272,J6),COUNTIF(K272,K6))</f>
        <v>5</v>
      </c>
      <c r="M272" s="0" t="n">
        <f aca="false">5-L272</f>
        <v>0</v>
      </c>
      <c r="N272" s="0" t="n">
        <f aca="false">COUNTIF(J272,J6)</f>
        <v>1</v>
      </c>
      <c r="P272" s="0" t="n">
        <f aca="false">L272-N272-O272</f>
        <v>4</v>
      </c>
      <c r="Q272" s="0" t="n">
        <v>833</v>
      </c>
    </row>
    <row r="273" customFormat="false" ht="15" hidden="false" customHeight="false" outlineLevel="0" collapsed="false">
      <c r="A273" s="1" t="s">
        <v>57</v>
      </c>
      <c r="B273" s="0" t="s">
        <v>36</v>
      </c>
      <c r="C273" s="0" t="n">
        <v>6</v>
      </c>
      <c r="D273" s="0" t="n">
        <v>15</v>
      </c>
      <c r="E273" s="7" t="n">
        <v>15</v>
      </c>
      <c r="F273" s="0" t="n">
        <v>1</v>
      </c>
      <c r="G273" s="0" t="n">
        <v>0</v>
      </c>
      <c r="H273" s="0" t="n">
        <v>0</v>
      </c>
      <c r="I273" s="0" t="n">
        <v>0</v>
      </c>
      <c r="J273" s="0" t="n">
        <v>1</v>
      </c>
      <c r="K273" s="0" t="n">
        <v>0</v>
      </c>
      <c r="L273" s="0" t="n">
        <f aca="false">SUM(COUNTIF(F273,F7),COUNTIF(G273,G7),COUNTIF(H273,H7),COUNTIF(I273,I7),COUNTIF(J273,J7),COUNTIF(K273,K7))</f>
        <v>6</v>
      </c>
      <c r="M273" s="0" t="n">
        <f aca="false">6-L273</f>
        <v>0</v>
      </c>
      <c r="N273" s="0" t="n">
        <f aca="false">COUNTIF(K273,K7)</f>
        <v>1</v>
      </c>
      <c r="O273" s="0" t="n">
        <f aca="false">COUNTIF(J273,J7)</f>
        <v>1</v>
      </c>
      <c r="P273" s="0" t="n">
        <f aca="false">L273-N273-O273</f>
        <v>4</v>
      </c>
      <c r="Q273" s="0" t="n">
        <v>3549</v>
      </c>
    </row>
    <row r="274" customFormat="false" ht="15" hidden="false" customHeight="false" outlineLevel="0" collapsed="false">
      <c r="A274" s="1" t="s">
        <v>57</v>
      </c>
      <c r="B274" s="0" t="s">
        <v>36</v>
      </c>
      <c r="C274" s="0" t="n">
        <v>7</v>
      </c>
      <c r="D274" s="0" t="n">
        <v>345</v>
      </c>
      <c r="E274" s="0" t="n">
        <v>6</v>
      </c>
      <c r="F274" s="0" t="n">
        <v>0</v>
      </c>
      <c r="G274" s="0" t="n">
        <v>0</v>
      </c>
      <c r="H274" s="0" t="n">
        <v>0</v>
      </c>
      <c r="I274" s="0" t="n">
        <v>0</v>
      </c>
      <c r="J274" s="0" t="n">
        <v>0</v>
      </c>
      <c r="K274" s="0" t="n">
        <v>1</v>
      </c>
      <c r="L274" s="0" t="n">
        <f aca="false">SUM(COUNTIF(F274,F8),COUNTIF(G274,G8),COUNTIF(H274,H8),COUNTIF(I274,I8),COUNTIF(J274,J8),COUNTIF(K274,K8))</f>
        <v>2</v>
      </c>
      <c r="M274" s="0" t="n">
        <f aca="false">6-L274</f>
        <v>4</v>
      </c>
      <c r="N274" s="0" t="n">
        <f aca="false">COUNTIF(K274,K8)</f>
        <v>0</v>
      </c>
      <c r="O274" s="0" t="n">
        <f aca="false">COUNTIF(J274,J8)</f>
        <v>0</v>
      </c>
      <c r="P274" s="0" t="n">
        <f aca="false">L274-N274-O274</f>
        <v>2</v>
      </c>
      <c r="Q274" s="0" t="n">
        <v>3478</v>
      </c>
    </row>
    <row r="275" customFormat="false" ht="15" hidden="false" customHeight="false" outlineLevel="0" collapsed="false">
      <c r="A275" s="1" t="s">
        <v>57</v>
      </c>
      <c r="B275" s="0" t="s">
        <v>36</v>
      </c>
      <c r="C275" s="0" t="n">
        <v>8</v>
      </c>
      <c r="D275" s="0" t="n">
        <v>24</v>
      </c>
      <c r="E275" s="7" t="n">
        <v>24</v>
      </c>
      <c r="F275" s="0" t="n">
        <v>0</v>
      </c>
      <c r="G275" s="0" t="n">
        <v>1</v>
      </c>
      <c r="H275" s="0" t="n">
        <v>0</v>
      </c>
      <c r="I275" s="0" t="n">
        <v>1</v>
      </c>
      <c r="J275" s="0" t="n">
        <v>0</v>
      </c>
      <c r="L275" s="0" t="n">
        <f aca="false">SUM(COUNTIF(F275,F9),COUNTIF(G275,G9),COUNTIF(H275,H9),COUNTIF(I275,I9),COUNTIF(J275,J9),COUNTIF(K275,K9))</f>
        <v>5</v>
      </c>
      <c r="M275" s="0" t="n">
        <f aca="false">5-L275</f>
        <v>0</v>
      </c>
      <c r="N275" s="0" t="n">
        <f aca="false">COUNTIF(J275,J9)</f>
        <v>1</v>
      </c>
      <c r="P275" s="0" t="n">
        <f aca="false">L275-N275-O275</f>
        <v>4</v>
      </c>
      <c r="Q275" s="0" t="n">
        <v>1306</v>
      </c>
    </row>
    <row r="276" customFormat="false" ht="15" hidden="false" customHeight="false" outlineLevel="0" collapsed="false">
      <c r="A276" s="1" t="s">
        <v>57</v>
      </c>
      <c r="B276" s="0" t="s">
        <v>36</v>
      </c>
      <c r="C276" s="0" t="n">
        <v>9</v>
      </c>
      <c r="D276" s="0" t="n">
        <v>6</v>
      </c>
      <c r="E276" s="7" t="n">
        <v>6</v>
      </c>
      <c r="F276" s="0" t="n">
        <v>0</v>
      </c>
      <c r="G276" s="0" t="n">
        <v>0</v>
      </c>
      <c r="H276" s="0" t="n">
        <v>0</v>
      </c>
      <c r="I276" s="0" t="n">
        <v>0</v>
      </c>
      <c r="J276" s="0" t="n">
        <v>0</v>
      </c>
      <c r="K276" s="0" t="n">
        <v>1</v>
      </c>
      <c r="L276" s="0" t="n">
        <f aca="false">SUM(COUNTIF(F276,F10),COUNTIF(G276,G10),COUNTIF(H276,H10),COUNTIF(I276,I10),COUNTIF(J276,J10),COUNTIF(K276,K10))</f>
        <v>6</v>
      </c>
      <c r="M276" s="0" t="n">
        <f aca="false">6-L276</f>
        <v>0</v>
      </c>
      <c r="N276" s="0" t="n">
        <f aca="false">COUNTIF(K276,K10)</f>
        <v>1</v>
      </c>
      <c r="O276" s="0" t="n">
        <f aca="false">COUNTIF(J276,J10)</f>
        <v>1</v>
      </c>
      <c r="P276" s="0" t="n">
        <f aca="false">L276-N276-O276</f>
        <v>4</v>
      </c>
      <c r="Q276" s="0" t="n">
        <v>2568</v>
      </c>
    </row>
    <row r="277" customFormat="false" ht="15" hidden="false" customHeight="false" outlineLevel="0" collapsed="false">
      <c r="A277" s="1" t="s">
        <v>57</v>
      </c>
      <c r="B277" s="0" t="s">
        <v>36</v>
      </c>
      <c r="C277" s="0" t="n">
        <v>10</v>
      </c>
      <c r="D277" s="0" t="n">
        <v>4</v>
      </c>
      <c r="E277" s="7" t="n">
        <v>4</v>
      </c>
      <c r="F277" s="0" t="n">
        <v>0</v>
      </c>
      <c r="G277" s="0" t="n">
        <v>0</v>
      </c>
      <c r="H277" s="0" t="n">
        <v>0</v>
      </c>
      <c r="I277" s="0" t="n">
        <v>1</v>
      </c>
      <c r="J277" s="0" t="n">
        <v>0</v>
      </c>
      <c r="L277" s="0" t="n">
        <f aca="false">SUM(COUNTIF(F277,F11),COUNTIF(G277,G11),COUNTIF(H277,H11),COUNTIF(I277,I11),COUNTIF(J277,J11),COUNTIF(K277,K11))</f>
        <v>5</v>
      </c>
      <c r="M277" s="0" t="n">
        <f aca="false">5-L277</f>
        <v>0</v>
      </c>
      <c r="N277" s="0" t="n">
        <f aca="false">COUNTIF(J277,J11)</f>
        <v>1</v>
      </c>
      <c r="P277" s="0" t="n">
        <f aca="false">L277-N277-O277</f>
        <v>4</v>
      </c>
      <c r="Q277" s="0" t="n">
        <v>1119</v>
      </c>
    </row>
    <row r="278" customFormat="false" ht="15" hidden="false" customHeight="false" outlineLevel="0" collapsed="false">
      <c r="A278" s="1" t="s">
        <v>57</v>
      </c>
      <c r="B278" s="0" t="s">
        <v>36</v>
      </c>
      <c r="C278" s="0" t="n">
        <v>11</v>
      </c>
      <c r="D278" s="0" t="n">
        <v>25</v>
      </c>
      <c r="E278" s="7" t="n">
        <v>25</v>
      </c>
      <c r="F278" s="0" t="n">
        <v>0</v>
      </c>
      <c r="G278" s="0" t="n">
        <v>1</v>
      </c>
      <c r="H278" s="0" t="n">
        <v>0</v>
      </c>
      <c r="I278" s="0" t="n">
        <v>0</v>
      </c>
      <c r="J278" s="0" t="n">
        <v>1</v>
      </c>
      <c r="K278" s="0" t="n">
        <v>0</v>
      </c>
      <c r="L278" s="0" t="n">
        <f aca="false">SUM(COUNTIF(F278,F12),COUNTIF(G278,G12),COUNTIF(H278,H12),COUNTIF(I278,I12),COUNTIF(J278,J12),COUNTIF(K278,K12))</f>
        <v>6</v>
      </c>
      <c r="M278" s="0" t="n">
        <f aca="false">6-L278</f>
        <v>0</v>
      </c>
      <c r="N278" s="0" t="n">
        <f aca="false">COUNTIF(K278,K12)</f>
        <v>1</v>
      </c>
      <c r="O278" s="0" t="n">
        <f aca="false">COUNTIF(J278,J12)</f>
        <v>1</v>
      </c>
      <c r="P278" s="0" t="n">
        <f aca="false">L278-N278-O278</f>
        <v>4</v>
      </c>
      <c r="Q278" s="0" t="n">
        <v>2486</v>
      </c>
    </row>
    <row r="279" customFormat="false" ht="15" hidden="false" customHeight="false" outlineLevel="0" collapsed="false">
      <c r="A279" s="1" t="s">
        <v>57</v>
      </c>
      <c r="B279" s="0" t="s">
        <v>36</v>
      </c>
      <c r="C279" s="0" t="n">
        <v>12</v>
      </c>
      <c r="D279" s="0" t="n">
        <v>5</v>
      </c>
      <c r="E279" s="0" t="n">
        <v>45</v>
      </c>
      <c r="F279" s="0" t="n">
        <v>0</v>
      </c>
      <c r="G279" s="0" t="n">
        <v>0</v>
      </c>
      <c r="H279" s="0" t="n">
        <v>0</v>
      </c>
      <c r="I279" s="0" t="n">
        <v>1</v>
      </c>
      <c r="J279" s="0" t="n">
        <v>1</v>
      </c>
      <c r="K279" s="0" t="n">
        <v>0</v>
      </c>
      <c r="L279" s="0" t="n">
        <f aca="false">SUM(COUNTIF(F279,F13),COUNTIF(G279,G13),COUNTIF(H279,H13),COUNTIF(I279,I13),COUNTIF(J279,J13),COUNTIF(K279,K13))</f>
        <v>5</v>
      </c>
      <c r="M279" s="0" t="n">
        <f aca="false">6-L279</f>
        <v>1</v>
      </c>
      <c r="N279" s="0" t="n">
        <f aca="false">COUNTIF(K279,K13)</f>
        <v>1</v>
      </c>
      <c r="O279" s="0" t="n">
        <f aca="false">COUNTIF(J279,J13)</f>
        <v>1</v>
      </c>
      <c r="P279" s="0" t="n">
        <f aca="false">L279-N279-O279</f>
        <v>3</v>
      </c>
      <c r="Q279" s="0" t="n">
        <v>4253</v>
      </c>
    </row>
    <row r="280" customFormat="false" ht="15" hidden="false" customHeight="false" outlineLevel="0" collapsed="false">
      <c r="A280" s="1" t="s">
        <v>57</v>
      </c>
      <c r="B280" s="0" t="s">
        <v>36</v>
      </c>
      <c r="C280" s="0" t="n">
        <v>13</v>
      </c>
      <c r="D280" s="0" t="n">
        <v>34</v>
      </c>
      <c r="E280" s="7" t="n">
        <v>34</v>
      </c>
      <c r="F280" s="0" t="n">
        <v>0</v>
      </c>
      <c r="G280" s="0" t="n">
        <v>0</v>
      </c>
      <c r="H280" s="0" t="n">
        <v>1</v>
      </c>
      <c r="I280" s="0" t="n">
        <v>1</v>
      </c>
      <c r="J280" s="0" t="n">
        <v>0</v>
      </c>
      <c r="L280" s="0" t="n">
        <f aca="false">SUM(COUNTIF(F280,F14),COUNTIF(G280,G14),COUNTIF(H280,H14),COUNTIF(I280,I14),COUNTIF(J280,J14),COUNTIF(K280,K14))</f>
        <v>5</v>
      </c>
      <c r="M280" s="0" t="n">
        <f aca="false">5-L280</f>
        <v>0</v>
      </c>
      <c r="N280" s="0" t="n">
        <f aca="false">COUNTIF(J280,J14)</f>
        <v>1</v>
      </c>
      <c r="O280" s="0" t="n">
        <f aca="false">COUNTIF(I280,I14)</f>
        <v>1</v>
      </c>
      <c r="P280" s="0" t="n">
        <f aca="false">L280-N280-O280</f>
        <v>3</v>
      </c>
      <c r="Q280" s="0" t="n">
        <v>3439</v>
      </c>
    </row>
    <row r="281" customFormat="false" ht="15" hidden="false" customHeight="false" outlineLevel="0" collapsed="false">
      <c r="A281" s="1" t="s">
        <v>57</v>
      </c>
      <c r="B281" s="0" t="s">
        <v>36</v>
      </c>
      <c r="C281" s="0" t="n">
        <v>14</v>
      </c>
      <c r="D281" s="0" t="n">
        <v>35</v>
      </c>
      <c r="E281" s="6" t="n">
        <v>3</v>
      </c>
      <c r="F281" s="0" t="n">
        <v>0</v>
      </c>
      <c r="G281" s="0" t="n">
        <v>0</v>
      </c>
      <c r="H281" s="0" t="n">
        <v>1</v>
      </c>
      <c r="I281" s="0" t="n">
        <v>0</v>
      </c>
      <c r="J281" s="0" t="n">
        <v>0</v>
      </c>
      <c r="K281" s="0" t="n">
        <v>0</v>
      </c>
      <c r="L281" s="0" t="n">
        <f aca="false">SUM(COUNTIF(F281,F15),COUNTIF(G281,G15),COUNTIF(H281,H15),COUNTIF(I281,I15),COUNTIF(J281,J15),COUNTIF(K281,K15))</f>
        <v>5</v>
      </c>
      <c r="M281" s="0" t="n">
        <f aca="false">6-L281</f>
        <v>1</v>
      </c>
      <c r="N281" s="0" t="n">
        <f aca="false">COUNTIF(K281,K15)</f>
        <v>1</v>
      </c>
      <c r="O281" s="0" t="n">
        <f aca="false">COUNTIF(J281,J15)</f>
        <v>0</v>
      </c>
      <c r="P281" s="0" t="n">
        <f aca="false">L281-N281-O281</f>
        <v>4</v>
      </c>
      <c r="Q281" s="0" t="n">
        <v>5163</v>
      </c>
      <c r="R281" s="8" t="n">
        <f aca="false">SUM(L268:L281)</f>
        <v>67</v>
      </c>
    </row>
    <row r="282" customFormat="false" ht="15" hidden="false" customHeight="false" outlineLevel="0" collapsed="false">
      <c r="A282" s="1" t="s">
        <v>58</v>
      </c>
      <c r="B282" s="0" t="s">
        <v>38</v>
      </c>
      <c r="C282" s="0" t="n">
        <v>1</v>
      </c>
      <c r="D282" s="0" t="n">
        <v>15</v>
      </c>
      <c r="E282" s="0" t="n">
        <v>6</v>
      </c>
      <c r="F282" s="0" t="n">
        <v>0</v>
      </c>
      <c r="G282" s="0" t="n">
        <v>0</v>
      </c>
      <c r="H282" s="0" t="n">
        <v>0</v>
      </c>
      <c r="I282" s="0" t="n">
        <v>0</v>
      </c>
      <c r="J282" s="0" t="n">
        <v>0</v>
      </c>
      <c r="K282" s="0" t="n">
        <v>1</v>
      </c>
      <c r="L282" s="0" t="n">
        <f aca="false">SUM(COUNTIF(F282,F2),COUNTIF(G282,G2),COUNTIF(H282,H2),COUNTIF(I282,I2),COUNTIF(J282,J2),COUNTIF(K282,K2))</f>
        <v>3</v>
      </c>
      <c r="M282" s="0" t="n">
        <f aca="false">6-L282</f>
        <v>3</v>
      </c>
      <c r="N282" s="0" t="n">
        <f aca="false">COUNTIF(K282,K2)</f>
        <v>0</v>
      </c>
      <c r="O282" s="0" t="n">
        <f aca="false">COUNTIF(J282,J2)</f>
        <v>0</v>
      </c>
      <c r="P282" s="0" t="n">
        <f aca="false">L282-N282-O282</f>
        <v>3</v>
      </c>
      <c r="Q282" s="0" t="n">
        <v>4500</v>
      </c>
    </row>
    <row r="283" customFormat="false" ht="15" hidden="false" customHeight="false" outlineLevel="0" collapsed="false">
      <c r="A283" s="1" t="s">
        <v>58</v>
      </c>
      <c r="B283" s="0" t="s">
        <v>38</v>
      </c>
      <c r="C283" s="0" t="n">
        <v>2</v>
      </c>
      <c r="D283" s="0" t="n">
        <v>45</v>
      </c>
      <c r="E283" s="7" t="n">
        <v>45</v>
      </c>
      <c r="F283" s="0" t="n">
        <v>0</v>
      </c>
      <c r="G283" s="0" t="n">
        <v>0</v>
      </c>
      <c r="H283" s="0" t="n">
        <v>0</v>
      </c>
      <c r="I283" s="0" t="n">
        <v>1</v>
      </c>
      <c r="J283" s="0" t="n">
        <v>1</v>
      </c>
      <c r="K283" s="0" t="n">
        <v>0</v>
      </c>
      <c r="L283" s="0" t="n">
        <f aca="false">SUM(COUNTIF(F283,F3),COUNTIF(G283,G3),COUNTIF(H283,H3),COUNTIF(I283,I3),COUNTIF(J283,J3),COUNTIF(K283,K3))</f>
        <v>6</v>
      </c>
      <c r="M283" s="0" t="n">
        <f aca="false">6-L283</f>
        <v>0</v>
      </c>
      <c r="N283" s="0" t="n">
        <f aca="false">COUNTIF(K283,K3)</f>
        <v>1</v>
      </c>
      <c r="O283" s="0" t="n">
        <f aca="false">COUNTIF(J283,J3)</f>
        <v>1</v>
      </c>
      <c r="P283" s="0" t="n">
        <f aca="false">L283-N283-O283</f>
        <v>4</v>
      </c>
      <c r="Q283" s="0" t="n">
        <v>4161</v>
      </c>
    </row>
    <row r="284" customFormat="false" ht="15" hidden="false" customHeight="false" outlineLevel="0" collapsed="false">
      <c r="A284" s="1" t="s">
        <v>58</v>
      </c>
      <c r="B284" s="0" t="s">
        <v>38</v>
      </c>
      <c r="C284" s="0" t="n">
        <v>3</v>
      </c>
      <c r="D284" s="0" t="n">
        <v>6</v>
      </c>
      <c r="E284" s="0" t="n">
        <v>135</v>
      </c>
      <c r="F284" s="0" t="n">
        <v>1</v>
      </c>
      <c r="G284" s="0" t="n">
        <v>0</v>
      </c>
      <c r="H284" s="0" t="n">
        <v>1</v>
      </c>
      <c r="I284" s="0" t="n">
        <v>0</v>
      </c>
      <c r="J284" s="0" t="n">
        <v>1</v>
      </c>
      <c r="K284" s="0" t="n">
        <v>0</v>
      </c>
      <c r="L284" s="0" t="n">
        <f aca="false">SUM(COUNTIF(F284,F4),COUNTIF(G284,G4),COUNTIF(H284,H4),COUNTIF(I284,I4),COUNTIF(J284,J4),COUNTIF(K284,K4))</f>
        <v>2</v>
      </c>
      <c r="M284" s="0" t="n">
        <f aca="false">6-L284</f>
        <v>4</v>
      </c>
      <c r="N284" s="0" t="n">
        <f aca="false">COUNTIF(K284,K4)</f>
        <v>0</v>
      </c>
      <c r="O284" s="0" t="n">
        <f aca="false">COUNTIF(J284,J4)</f>
        <v>0</v>
      </c>
      <c r="P284" s="0" t="n">
        <f aca="false">L284-N284-O284</f>
        <v>2</v>
      </c>
      <c r="Q284" s="0" t="n">
        <v>4353</v>
      </c>
    </row>
    <row r="285" customFormat="false" ht="15" hidden="false" customHeight="false" outlineLevel="0" collapsed="false">
      <c r="A285" s="1" t="s">
        <v>58</v>
      </c>
      <c r="B285" s="0" t="s">
        <v>38</v>
      </c>
      <c r="C285" s="0" t="n">
        <v>4</v>
      </c>
      <c r="D285" s="0" t="n">
        <v>4</v>
      </c>
      <c r="E285" s="0" t="n">
        <v>134</v>
      </c>
      <c r="F285" s="0" t="n">
        <v>1</v>
      </c>
      <c r="G285" s="0" t="n">
        <v>0</v>
      </c>
      <c r="H285" s="0" t="n">
        <v>1</v>
      </c>
      <c r="I285" s="0" t="n">
        <v>1</v>
      </c>
      <c r="J285" s="0" t="n">
        <v>0</v>
      </c>
      <c r="L285" s="0" t="n">
        <f aca="false">SUM(COUNTIF(F285,F5),COUNTIF(G285,G5),COUNTIF(H285,H5),COUNTIF(I285,I5),COUNTIF(J285,J5),COUNTIF(K285,K5))</f>
        <v>3</v>
      </c>
      <c r="M285" s="0" t="n">
        <f aca="false">5-L285</f>
        <v>2</v>
      </c>
      <c r="N285" s="0" t="n">
        <f aca="false">COUNTIF(J285,J5)</f>
        <v>1</v>
      </c>
      <c r="O285" s="0" t="n">
        <f aca="false">COUNTIF(I285,I5)</f>
        <v>1</v>
      </c>
      <c r="P285" s="0" t="n">
        <f aca="false">L285-N285-O285</f>
        <v>1</v>
      </c>
      <c r="Q285" s="0" t="n">
        <v>5396</v>
      </c>
    </row>
    <row r="286" customFormat="false" ht="15" hidden="false" customHeight="false" outlineLevel="0" collapsed="false">
      <c r="A286" s="1" t="s">
        <v>58</v>
      </c>
      <c r="B286" s="0" t="s">
        <v>38</v>
      </c>
      <c r="C286" s="0" t="n">
        <v>5</v>
      </c>
      <c r="D286" s="0" t="n">
        <v>5</v>
      </c>
      <c r="E286" s="7" t="n">
        <v>5</v>
      </c>
      <c r="F286" s="0" t="n">
        <v>0</v>
      </c>
      <c r="G286" s="0" t="n">
        <v>0</v>
      </c>
      <c r="H286" s="0" t="n">
        <v>0</v>
      </c>
      <c r="I286" s="0" t="n">
        <v>0</v>
      </c>
      <c r="J286" s="0" t="n">
        <v>1</v>
      </c>
      <c r="L286" s="0" t="n">
        <f aca="false">SUM(COUNTIF(F286,F6),COUNTIF(G286,G6),COUNTIF(H286,H6),COUNTIF(I286,I6),COUNTIF(J286,J6),COUNTIF(K286,K6))</f>
        <v>5</v>
      </c>
      <c r="M286" s="0" t="n">
        <f aca="false">5-L286</f>
        <v>0</v>
      </c>
      <c r="N286" s="0" t="n">
        <f aca="false">COUNTIF(J286,J6)</f>
        <v>1</v>
      </c>
      <c r="P286" s="0" t="n">
        <f aca="false">L286-N286-O286</f>
        <v>4</v>
      </c>
      <c r="Q286" s="0" t="n">
        <v>6438</v>
      </c>
    </row>
    <row r="287" customFormat="false" ht="15" hidden="false" customHeight="false" outlineLevel="0" collapsed="false">
      <c r="A287" s="1" t="s">
        <v>58</v>
      </c>
      <c r="B287" s="0" t="s">
        <v>38</v>
      </c>
      <c r="C287" s="0" t="n">
        <v>6</v>
      </c>
      <c r="D287" s="0" t="n">
        <v>15</v>
      </c>
      <c r="E287" s="0" t="n">
        <v>145</v>
      </c>
      <c r="F287" s="0" t="n">
        <v>1</v>
      </c>
      <c r="G287" s="0" t="n">
        <v>0</v>
      </c>
      <c r="H287" s="0" t="n">
        <v>0</v>
      </c>
      <c r="I287" s="0" t="n">
        <v>1</v>
      </c>
      <c r="J287" s="0" t="n">
        <v>1</v>
      </c>
      <c r="K287" s="0" t="n">
        <v>0</v>
      </c>
      <c r="L287" s="0" t="n">
        <f aca="false">SUM(COUNTIF(F287,F7),COUNTIF(G287,G7),COUNTIF(H287,H7),COUNTIF(I287,I7),COUNTIF(J287,J7),COUNTIF(K287,K7))</f>
        <v>5</v>
      </c>
      <c r="M287" s="0" t="n">
        <f aca="false">6-L287</f>
        <v>1</v>
      </c>
      <c r="N287" s="0" t="n">
        <f aca="false">COUNTIF(K287,K7)</f>
        <v>1</v>
      </c>
      <c r="O287" s="0" t="n">
        <f aca="false">COUNTIF(J287,J7)</f>
        <v>1</v>
      </c>
      <c r="P287" s="0" t="n">
        <f aca="false">L287-N287-O287</f>
        <v>3</v>
      </c>
      <c r="Q287" s="0" t="n">
        <v>4631</v>
      </c>
    </row>
    <row r="288" customFormat="false" ht="15" hidden="false" customHeight="false" outlineLevel="0" collapsed="false">
      <c r="A288" s="1" t="s">
        <v>58</v>
      </c>
      <c r="B288" s="0" t="s">
        <v>38</v>
      </c>
      <c r="C288" s="0" t="n">
        <v>7</v>
      </c>
      <c r="D288" s="0" t="n">
        <v>345</v>
      </c>
      <c r="E288" s="6" t="n">
        <v>5</v>
      </c>
      <c r="F288" s="0" t="n">
        <v>0</v>
      </c>
      <c r="G288" s="0" t="n">
        <v>0</v>
      </c>
      <c r="H288" s="0" t="n">
        <v>0</v>
      </c>
      <c r="I288" s="0" t="n">
        <v>0</v>
      </c>
      <c r="J288" s="0" t="n">
        <v>1</v>
      </c>
      <c r="K288" s="0" t="n">
        <v>0</v>
      </c>
      <c r="L288" s="0" t="n">
        <f aca="false">SUM(COUNTIF(F288,F8),COUNTIF(G288,G8),COUNTIF(H288,H8),COUNTIF(I288,I8),COUNTIF(J288,J8),COUNTIF(K288,K8))</f>
        <v>4</v>
      </c>
      <c r="M288" s="0" t="n">
        <f aca="false">6-L288</f>
        <v>2</v>
      </c>
      <c r="N288" s="0" t="n">
        <f aca="false">COUNTIF(K288,K8)</f>
        <v>1</v>
      </c>
      <c r="O288" s="0" t="n">
        <f aca="false">COUNTIF(J288,J8)</f>
        <v>1</v>
      </c>
      <c r="P288" s="0" t="n">
        <f aca="false">L288-N288-O288</f>
        <v>2</v>
      </c>
      <c r="Q288" s="0" t="n">
        <v>6673</v>
      </c>
    </row>
    <row r="289" customFormat="false" ht="15" hidden="false" customHeight="false" outlineLevel="0" collapsed="false">
      <c r="A289" s="1" t="s">
        <v>58</v>
      </c>
      <c r="B289" s="0" t="s">
        <v>38</v>
      </c>
      <c r="C289" s="0" t="n">
        <v>8</v>
      </c>
      <c r="D289" s="0" t="n">
        <v>24</v>
      </c>
      <c r="E289" s="0" t="n">
        <v>5</v>
      </c>
      <c r="F289" s="0" t="n">
        <v>0</v>
      </c>
      <c r="G289" s="0" t="n">
        <v>0</v>
      </c>
      <c r="H289" s="0" t="n">
        <v>0</v>
      </c>
      <c r="I289" s="0" t="n">
        <v>0</v>
      </c>
      <c r="J289" s="0" t="n">
        <v>1</v>
      </c>
      <c r="L289" s="0" t="n">
        <f aca="false">SUM(COUNTIF(F289,F9),COUNTIF(G289,G9),COUNTIF(H289,H9),COUNTIF(I289,I9),COUNTIF(J289,J9),COUNTIF(K289,K9))</f>
        <v>2</v>
      </c>
      <c r="M289" s="0" t="n">
        <f aca="false">5-L289</f>
        <v>3</v>
      </c>
      <c r="N289" s="0" t="n">
        <f aca="false">COUNTIF(J289,J9)</f>
        <v>0</v>
      </c>
      <c r="P289" s="0" t="n">
        <f aca="false">L289-N289-O289</f>
        <v>2</v>
      </c>
      <c r="Q289" s="0" t="n">
        <v>3175</v>
      </c>
    </row>
    <row r="290" customFormat="false" ht="15" hidden="false" customHeight="false" outlineLevel="0" collapsed="false">
      <c r="A290" s="1" t="s">
        <v>58</v>
      </c>
      <c r="B290" s="0" t="s">
        <v>38</v>
      </c>
      <c r="C290" s="0" t="n">
        <v>9</v>
      </c>
      <c r="D290" s="0" t="n">
        <v>6</v>
      </c>
      <c r="E290" s="7" t="n">
        <v>6</v>
      </c>
      <c r="F290" s="0" t="n">
        <v>0</v>
      </c>
      <c r="G290" s="0" t="n">
        <v>0</v>
      </c>
      <c r="H290" s="0" t="n">
        <v>0</v>
      </c>
      <c r="I290" s="0" t="n">
        <v>0</v>
      </c>
      <c r="J290" s="0" t="n">
        <v>0</v>
      </c>
      <c r="K290" s="0" t="n">
        <v>1</v>
      </c>
      <c r="L290" s="0" t="n">
        <f aca="false">SUM(COUNTIF(F290,F10),COUNTIF(G290,G10),COUNTIF(H290,H10),COUNTIF(I290,I10),COUNTIF(J290,J10),COUNTIF(K290,K10))</f>
        <v>6</v>
      </c>
      <c r="M290" s="0" t="n">
        <f aca="false">6-L290</f>
        <v>0</v>
      </c>
      <c r="N290" s="0" t="n">
        <f aca="false">COUNTIF(K290,K10)</f>
        <v>1</v>
      </c>
      <c r="O290" s="0" t="n">
        <f aca="false">COUNTIF(J290,J10)</f>
        <v>1</v>
      </c>
      <c r="P290" s="0" t="n">
        <f aca="false">L290-N290-O290</f>
        <v>4</v>
      </c>
      <c r="Q290" s="0" t="n">
        <v>5045</v>
      </c>
    </row>
    <row r="291" customFormat="false" ht="15" hidden="false" customHeight="false" outlineLevel="0" collapsed="false">
      <c r="A291" s="1" t="s">
        <v>58</v>
      </c>
      <c r="B291" s="0" t="s">
        <v>38</v>
      </c>
      <c r="C291" s="0" t="n">
        <v>10</v>
      </c>
      <c r="D291" s="0" t="n">
        <v>4</v>
      </c>
      <c r="E291" s="0" t="n">
        <v>24</v>
      </c>
      <c r="F291" s="0" t="n">
        <v>0</v>
      </c>
      <c r="G291" s="0" t="n">
        <v>1</v>
      </c>
      <c r="H291" s="0" t="n">
        <v>0</v>
      </c>
      <c r="I291" s="0" t="n">
        <v>1</v>
      </c>
      <c r="J291" s="0" t="n">
        <v>0</v>
      </c>
      <c r="L291" s="0" t="n">
        <f aca="false">SUM(COUNTIF(F291,F11),COUNTIF(G291,G11),COUNTIF(H291,H11),COUNTIF(I291,I11),COUNTIF(J291,J11),COUNTIF(K291,K11))</f>
        <v>4</v>
      </c>
      <c r="M291" s="0" t="n">
        <f aca="false">5-L291</f>
        <v>1</v>
      </c>
      <c r="N291" s="0" t="n">
        <f aca="false">COUNTIF(J291,J11)</f>
        <v>1</v>
      </c>
      <c r="P291" s="0" t="n">
        <f aca="false">L291-N291-O291</f>
        <v>3</v>
      </c>
      <c r="Q291" s="0" t="n">
        <v>3499</v>
      </c>
    </row>
    <row r="292" customFormat="false" ht="15" hidden="false" customHeight="false" outlineLevel="0" collapsed="false">
      <c r="A292" s="1" t="s">
        <v>58</v>
      </c>
      <c r="B292" s="0" t="s">
        <v>38</v>
      </c>
      <c r="C292" s="0" t="n">
        <v>11</v>
      </c>
      <c r="D292" s="0" t="n">
        <v>25</v>
      </c>
      <c r="E292" s="0" t="n">
        <v>6</v>
      </c>
      <c r="F292" s="0" t="n">
        <v>0</v>
      </c>
      <c r="G292" s="0" t="n">
        <v>0</v>
      </c>
      <c r="H292" s="0" t="n">
        <v>0</v>
      </c>
      <c r="I292" s="0" t="n">
        <v>0</v>
      </c>
      <c r="J292" s="0" t="n">
        <v>0</v>
      </c>
      <c r="K292" s="0" t="n">
        <v>1</v>
      </c>
      <c r="L292" s="0" t="n">
        <f aca="false">SUM(COUNTIF(F292,F12),COUNTIF(G292,G12),COUNTIF(H292,H12),COUNTIF(I292,I12),COUNTIF(J292,J12),COUNTIF(K292,K12))</f>
        <v>3</v>
      </c>
      <c r="M292" s="0" t="n">
        <f aca="false">6-L292</f>
        <v>3</v>
      </c>
      <c r="N292" s="0" t="n">
        <f aca="false">COUNTIF(K292,K12)</f>
        <v>0</v>
      </c>
      <c r="O292" s="0" t="n">
        <f aca="false">COUNTIF(J292,J12)</f>
        <v>0</v>
      </c>
      <c r="P292" s="0" t="n">
        <f aca="false">L292-N292-O292</f>
        <v>3</v>
      </c>
      <c r="Q292" s="0" t="n">
        <v>2596</v>
      </c>
    </row>
    <row r="293" customFormat="false" ht="15" hidden="false" customHeight="false" outlineLevel="0" collapsed="false">
      <c r="A293" s="1" t="s">
        <v>58</v>
      </c>
      <c r="B293" s="0" t="s">
        <v>38</v>
      </c>
      <c r="C293" s="0" t="n">
        <v>12</v>
      </c>
      <c r="D293" s="0" t="n">
        <v>5</v>
      </c>
      <c r="E293" s="0" t="n">
        <v>135</v>
      </c>
      <c r="F293" s="0" t="n">
        <v>1</v>
      </c>
      <c r="G293" s="0" t="n">
        <v>0</v>
      </c>
      <c r="H293" s="0" t="n">
        <v>1</v>
      </c>
      <c r="I293" s="0" t="n">
        <v>0</v>
      </c>
      <c r="J293" s="0" t="n">
        <v>1</v>
      </c>
      <c r="K293" s="0" t="n">
        <v>0</v>
      </c>
      <c r="L293" s="0" t="n">
        <f aca="false">SUM(COUNTIF(F293,F13),COUNTIF(G293,G13),COUNTIF(H293,H13),COUNTIF(I293,I13),COUNTIF(J293,J13),COUNTIF(K293,K13))</f>
        <v>4</v>
      </c>
      <c r="M293" s="0" t="n">
        <f aca="false">6-L293</f>
        <v>2</v>
      </c>
      <c r="N293" s="0" t="n">
        <f aca="false">COUNTIF(K293,K13)</f>
        <v>1</v>
      </c>
      <c r="O293" s="0" t="n">
        <f aca="false">COUNTIF(J293,J13)</f>
        <v>1</v>
      </c>
      <c r="P293" s="0" t="n">
        <f aca="false">L293-N293-O293</f>
        <v>2</v>
      </c>
      <c r="Q293" s="0" t="n">
        <v>6311</v>
      </c>
    </row>
    <row r="294" customFormat="false" ht="15" hidden="false" customHeight="false" outlineLevel="0" collapsed="false">
      <c r="A294" s="1" t="s">
        <v>58</v>
      </c>
      <c r="B294" s="0" t="s">
        <v>38</v>
      </c>
      <c r="C294" s="0" t="n">
        <v>13</v>
      </c>
      <c r="D294" s="0" t="n">
        <v>34</v>
      </c>
      <c r="E294" s="0" t="n">
        <v>234</v>
      </c>
      <c r="F294" s="0" t="n">
        <v>0</v>
      </c>
      <c r="G294" s="0" t="n">
        <v>1</v>
      </c>
      <c r="H294" s="0" t="n">
        <v>1</v>
      </c>
      <c r="I294" s="0" t="n">
        <v>1</v>
      </c>
      <c r="J294" s="0" t="n">
        <v>0</v>
      </c>
      <c r="L294" s="0" t="n">
        <f aca="false">SUM(COUNTIF(F294,F14),COUNTIF(G294,G14),COUNTIF(H294,H14),COUNTIF(I294,I14),COUNTIF(J294,J14),COUNTIF(K294,K14))</f>
        <v>4</v>
      </c>
      <c r="M294" s="0" t="n">
        <f aca="false">5-L294</f>
        <v>1</v>
      </c>
      <c r="N294" s="0" t="n">
        <f aca="false">COUNTIF(J294,J14)</f>
        <v>1</v>
      </c>
      <c r="O294" s="0" t="n">
        <f aca="false">COUNTIF(I294,I14)</f>
        <v>1</v>
      </c>
      <c r="P294" s="0" t="n">
        <f aca="false">L294-N294-O294</f>
        <v>2</v>
      </c>
      <c r="Q294" s="0" t="n">
        <v>3619</v>
      </c>
    </row>
    <row r="295" customFormat="false" ht="15" hidden="false" customHeight="false" outlineLevel="0" collapsed="false">
      <c r="A295" s="1" t="s">
        <v>58</v>
      </c>
      <c r="B295" s="0" t="s">
        <v>38</v>
      </c>
      <c r="C295" s="0" t="n">
        <v>14</v>
      </c>
      <c r="D295" s="0" t="n">
        <v>35</v>
      </c>
      <c r="E295" s="0" t="n">
        <v>6</v>
      </c>
      <c r="F295" s="0" t="n">
        <v>0</v>
      </c>
      <c r="G295" s="0" t="n">
        <v>0</v>
      </c>
      <c r="H295" s="0" t="n">
        <v>0</v>
      </c>
      <c r="I295" s="0" t="n">
        <v>0</v>
      </c>
      <c r="J295" s="0" t="n">
        <v>0</v>
      </c>
      <c r="K295" s="0" t="n">
        <v>1</v>
      </c>
      <c r="L295" s="0" t="n">
        <f aca="false">SUM(COUNTIF(F295,F15),COUNTIF(G295,G15),COUNTIF(H295,H15),COUNTIF(I295,I15),COUNTIF(J295,J15),COUNTIF(K295,K15))</f>
        <v>3</v>
      </c>
      <c r="M295" s="0" t="n">
        <f aca="false">6-L295</f>
        <v>3</v>
      </c>
      <c r="N295" s="0" t="n">
        <f aca="false">COUNTIF(K295,K15)</f>
        <v>0</v>
      </c>
      <c r="O295" s="0" t="n">
        <f aca="false">COUNTIF(J295,J15)</f>
        <v>0</v>
      </c>
      <c r="P295" s="0" t="n">
        <f aca="false">L295-N295-O295</f>
        <v>3</v>
      </c>
      <c r="Q295" s="0" t="n">
        <v>4336</v>
      </c>
      <c r="R295" s="8" t="n">
        <f aca="false">SUM(L282:L295)</f>
        <v>54</v>
      </c>
    </row>
    <row r="296" customFormat="false" ht="15" hidden="false" customHeight="false" outlineLevel="0" collapsed="false">
      <c r="A296" s="1" t="s">
        <v>59</v>
      </c>
      <c r="B296" s="0" t="s">
        <v>40</v>
      </c>
      <c r="C296" s="0" t="n">
        <v>1</v>
      </c>
      <c r="D296" s="0" t="n">
        <v>15</v>
      </c>
      <c r="E296" s="0" t="n">
        <v>12</v>
      </c>
      <c r="F296" s="0" t="n">
        <v>1</v>
      </c>
      <c r="G296" s="0" t="n">
        <v>1</v>
      </c>
      <c r="H296" s="0" t="n">
        <v>0</v>
      </c>
      <c r="I296" s="0" t="n">
        <v>0</v>
      </c>
      <c r="J296" s="0" t="n">
        <v>0</v>
      </c>
      <c r="K296" s="0" t="n">
        <v>0</v>
      </c>
      <c r="L296" s="0" t="n">
        <f aca="false">SUM(COUNTIF(F296,F2),COUNTIF(G296,G2),COUNTIF(H296,H2),COUNTIF(I296,I2),COUNTIF(J296,J2),COUNTIF(K296,K2))</f>
        <v>4</v>
      </c>
      <c r="M296" s="0" t="n">
        <f aca="false">6-L296</f>
        <v>2</v>
      </c>
      <c r="N296" s="0" t="n">
        <f aca="false">COUNTIF(K296,K2)</f>
        <v>1</v>
      </c>
      <c r="O296" s="0" t="n">
        <f aca="false">COUNTIF(J296,J2)</f>
        <v>0</v>
      </c>
      <c r="P296" s="0" t="n">
        <f aca="false">L296-N296-O296</f>
        <v>3</v>
      </c>
      <c r="Q296" s="0" t="n">
        <v>4414</v>
      </c>
    </row>
    <row r="297" customFormat="false" ht="15" hidden="false" customHeight="false" outlineLevel="0" collapsed="false">
      <c r="A297" s="1" t="s">
        <v>59</v>
      </c>
      <c r="B297" s="0" t="s">
        <v>40</v>
      </c>
      <c r="C297" s="0" t="n">
        <v>2</v>
      </c>
      <c r="D297" s="0" t="n">
        <v>45</v>
      </c>
      <c r="E297" s="0" t="n">
        <v>3</v>
      </c>
      <c r="F297" s="0" t="n">
        <v>0</v>
      </c>
      <c r="G297" s="0" t="n">
        <v>0</v>
      </c>
      <c r="H297" s="0" t="n">
        <v>1</v>
      </c>
      <c r="I297" s="0" t="n">
        <v>0</v>
      </c>
      <c r="J297" s="0" t="n">
        <v>0</v>
      </c>
      <c r="K297" s="0" t="n">
        <v>0</v>
      </c>
      <c r="L297" s="0" t="n">
        <f aca="false">SUM(COUNTIF(F297,F3),COUNTIF(G297,G3),COUNTIF(H297,H3),COUNTIF(I297,I3),COUNTIF(J297,J3),COUNTIF(K297,K3))</f>
        <v>3</v>
      </c>
      <c r="M297" s="0" t="n">
        <f aca="false">6-L297</f>
        <v>3</v>
      </c>
      <c r="N297" s="0" t="n">
        <f aca="false">COUNTIF(K297,K3)</f>
        <v>1</v>
      </c>
      <c r="O297" s="0" t="n">
        <f aca="false">COUNTIF(J297,J3)</f>
        <v>0</v>
      </c>
      <c r="P297" s="0" t="n">
        <f aca="false">L297-N297-O297</f>
        <v>2</v>
      </c>
      <c r="Q297" s="0" t="n">
        <v>3481</v>
      </c>
    </row>
    <row r="298" customFormat="false" ht="15" hidden="false" customHeight="false" outlineLevel="0" collapsed="false">
      <c r="A298" s="1" t="s">
        <v>59</v>
      </c>
      <c r="B298" s="0" t="s">
        <v>40</v>
      </c>
      <c r="C298" s="0" t="n">
        <v>3</v>
      </c>
      <c r="D298" s="0" t="n">
        <v>6</v>
      </c>
      <c r="E298" s="7" t="n">
        <v>6</v>
      </c>
      <c r="F298" s="0" t="n">
        <v>0</v>
      </c>
      <c r="G298" s="0" t="n">
        <v>0</v>
      </c>
      <c r="H298" s="0" t="n">
        <v>0</v>
      </c>
      <c r="I298" s="0" t="n">
        <v>0</v>
      </c>
      <c r="J298" s="0" t="n">
        <v>0</v>
      </c>
      <c r="K298" s="0" t="n">
        <v>1</v>
      </c>
      <c r="L298" s="0" t="n">
        <f aca="false">SUM(COUNTIF(F298,F4),COUNTIF(G298,G4),COUNTIF(H298,H4),COUNTIF(I298,I4),COUNTIF(J298,J4),COUNTIF(K298,K4))</f>
        <v>6</v>
      </c>
      <c r="M298" s="0" t="n">
        <f aca="false">6-L298</f>
        <v>0</v>
      </c>
      <c r="N298" s="0" t="n">
        <f aca="false">COUNTIF(K298,K4)</f>
        <v>1</v>
      </c>
      <c r="O298" s="0" t="n">
        <f aca="false">COUNTIF(J298,J4)</f>
        <v>1</v>
      </c>
      <c r="P298" s="0" t="n">
        <f aca="false">L298-N298-O298</f>
        <v>4</v>
      </c>
      <c r="Q298" s="0" t="n">
        <v>2508</v>
      </c>
    </row>
    <row r="299" customFormat="false" ht="15" hidden="false" customHeight="false" outlineLevel="0" collapsed="false">
      <c r="A299" s="1" t="s">
        <v>59</v>
      </c>
      <c r="B299" s="0" t="s">
        <v>40</v>
      </c>
      <c r="C299" s="0" t="n">
        <v>4</v>
      </c>
      <c r="D299" s="0" t="n">
        <v>4</v>
      </c>
      <c r="E299" s="7" t="n">
        <v>4</v>
      </c>
      <c r="F299" s="0" t="n">
        <v>0</v>
      </c>
      <c r="G299" s="0" t="n">
        <v>0</v>
      </c>
      <c r="H299" s="0" t="n">
        <v>0</v>
      </c>
      <c r="I299" s="0" t="n">
        <v>1</v>
      </c>
      <c r="J299" s="0" t="n">
        <v>0</v>
      </c>
      <c r="L299" s="0" t="n">
        <f aca="false">SUM(COUNTIF(F299,F5),COUNTIF(G299,G5),COUNTIF(H299,H5),COUNTIF(I299,I5),COUNTIF(J299,J5),COUNTIF(K299,K5))</f>
        <v>5</v>
      </c>
      <c r="M299" s="0" t="n">
        <f aca="false">5-L299</f>
        <v>0</v>
      </c>
      <c r="N299" s="0" t="n">
        <f aca="false">COUNTIF(J299,J5)</f>
        <v>1</v>
      </c>
      <c r="O299" s="0" t="n">
        <f aca="false">COUNTIF(I299,I5)</f>
        <v>1</v>
      </c>
      <c r="P299" s="0" t="n">
        <f aca="false">L299-N299-O299</f>
        <v>3</v>
      </c>
      <c r="Q299" s="0" t="n">
        <v>2280</v>
      </c>
    </row>
    <row r="300" customFormat="false" ht="15" hidden="false" customHeight="false" outlineLevel="0" collapsed="false">
      <c r="A300" s="1" t="s">
        <v>59</v>
      </c>
      <c r="B300" s="0" t="s">
        <v>40</v>
      </c>
      <c r="C300" s="0" t="n">
        <v>5</v>
      </c>
      <c r="D300" s="0" t="n">
        <v>5</v>
      </c>
      <c r="E300" s="7" t="n">
        <v>5</v>
      </c>
      <c r="F300" s="0" t="n">
        <v>0</v>
      </c>
      <c r="G300" s="0" t="n">
        <v>0</v>
      </c>
      <c r="H300" s="0" t="n">
        <v>0</v>
      </c>
      <c r="I300" s="0" t="n">
        <v>0</v>
      </c>
      <c r="J300" s="0" t="n">
        <v>1</v>
      </c>
      <c r="L300" s="0" t="n">
        <f aca="false">SUM(COUNTIF(F300,F6),COUNTIF(G300,G6),COUNTIF(H300,H6),COUNTIF(I300,I6),COUNTIF(J300,J6),COUNTIF(K300,K6))</f>
        <v>5</v>
      </c>
      <c r="M300" s="0" t="n">
        <f aca="false">5-L300</f>
        <v>0</v>
      </c>
      <c r="N300" s="0" t="n">
        <f aca="false">COUNTIF(J300,J6)</f>
        <v>1</v>
      </c>
      <c r="P300" s="0" t="n">
        <f aca="false">L300-N300-O300</f>
        <v>4</v>
      </c>
      <c r="Q300" s="0" t="n">
        <v>3351</v>
      </c>
    </row>
    <row r="301" customFormat="false" ht="15" hidden="false" customHeight="false" outlineLevel="0" collapsed="false">
      <c r="A301" s="1" t="s">
        <v>59</v>
      </c>
      <c r="B301" s="0" t="s">
        <v>40</v>
      </c>
      <c r="C301" s="0" t="n">
        <v>6</v>
      </c>
      <c r="D301" s="0" t="n">
        <v>15</v>
      </c>
      <c r="E301" s="6" t="n">
        <v>5</v>
      </c>
      <c r="F301" s="0" t="n">
        <v>0</v>
      </c>
      <c r="G301" s="0" t="n">
        <v>0</v>
      </c>
      <c r="H301" s="0" t="n">
        <v>0</v>
      </c>
      <c r="I301" s="0" t="n">
        <v>0</v>
      </c>
      <c r="J301" s="0" t="n">
        <v>1</v>
      </c>
      <c r="K301" s="0" t="n">
        <v>0</v>
      </c>
      <c r="L301" s="0" t="n">
        <f aca="false">SUM(COUNTIF(F301,F7),COUNTIF(G301,G7),COUNTIF(H301,H7),COUNTIF(I301,I7),COUNTIF(J301,J7),COUNTIF(K301,K7))</f>
        <v>5</v>
      </c>
      <c r="M301" s="0" t="n">
        <f aca="false">6-L301</f>
        <v>1</v>
      </c>
      <c r="N301" s="0" t="n">
        <f aca="false">COUNTIF(K301,K7)</f>
        <v>1</v>
      </c>
      <c r="O301" s="0" t="n">
        <f aca="false">COUNTIF(J301,J7)</f>
        <v>1</v>
      </c>
      <c r="P301" s="0" t="n">
        <f aca="false">L301-N301-O301</f>
        <v>3</v>
      </c>
      <c r="Q301" s="0" t="n">
        <v>3016</v>
      </c>
    </row>
    <row r="302" customFormat="false" ht="15" hidden="false" customHeight="false" outlineLevel="0" collapsed="false">
      <c r="A302" s="1" t="s">
        <v>59</v>
      </c>
      <c r="B302" s="0" t="s">
        <v>40</v>
      </c>
      <c r="C302" s="0" t="n">
        <v>7</v>
      </c>
      <c r="D302" s="0" t="n">
        <v>345</v>
      </c>
      <c r="E302" s="6" t="n">
        <v>4</v>
      </c>
      <c r="F302" s="0" t="n">
        <v>0</v>
      </c>
      <c r="G302" s="0" t="n">
        <v>0</v>
      </c>
      <c r="H302" s="0" t="n">
        <v>0</v>
      </c>
      <c r="I302" s="0" t="n">
        <v>1</v>
      </c>
      <c r="J302" s="0" t="n">
        <v>0</v>
      </c>
      <c r="K302" s="0" t="n">
        <v>0</v>
      </c>
      <c r="L302" s="0" t="n">
        <f aca="false">SUM(COUNTIF(F302,F8),COUNTIF(G302,G8),COUNTIF(H302,H8),COUNTIF(I302,I8),COUNTIF(J302,J8),COUNTIF(K302,K8))</f>
        <v>4</v>
      </c>
      <c r="M302" s="0" t="n">
        <f aca="false">6-L302</f>
        <v>2</v>
      </c>
      <c r="N302" s="0" t="n">
        <f aca="false">COUNTIF(K302,K8)</f>
        <v>1</v>
      </c>
      <c r="O302" s="0" t="n">
        <f aca="false">COUNTIF(J302,J8)</f>
        <v>0</v>
      </c>
      <c r="P302" s="0" t="n">
        <f aca="false">L302-N302-O302</f>
        <v>3</v>
      </c>
      <c r="Q302" s="0" t="n">
        <v>3465</v>
      </c>
    </row>
    <row r="303" customFormat="false" ht="15" hidden="false" customHeight="false" outlineLevel="0" collapsed="false">
      <c r="A303" s="1" t="s">
        <v>59</v>
      </c>
      <c r="B303" s="0" t="s">
        <v>40</v>
      </c>
      <c r="C303" s="0" t="n">
        <v>8</v>
      </c>
      <c r="D303" s="0" t="n">
        <v>24</v>
      </c>
      <c r="E303" s="0" t="n">
        <v>3</v>
      </c>
      <c r="F303" s="0" t="n">
        <v>0</v>
      </c>
      <c r="G303" s="0" t="n">
        <v>0</v>
      </c>
      <c r="H303" s="0" t="n">
        <v>1</v>
      </c>
      <c r="I303" s="0" t="n">
        <v>0</v>
      </c>
      <c r="J303" s="0" t="n">
        <v>0</v>
      </c>
      <c r="L303" s="0" t="n">
        <f aca="false">SUM(COUNTIF(F303,F9),COUNTIF(G303,G9),COUNTIF(H303,H9),COUNTIF(I303,I9),COUNTIF(J303,J9),COUNTIF(K303,K9))</f>
        <v>2</v>
      </c>
      <c r="M303" s="0" t="n">
        <f aca="false">5-L303</f>
        <v>3</v>
      </c>
      <c r="N303" s="0" t="n">
        <f aca="false">COUNTIF(J303,J9)</f>
        <v>1</v>
      </c>
      <c r="P303" s="0" t="n">
        <f aca="false">L303-N303-O303</f>
        <v>1</v>
      </c>
      <c r="Q303" s="0" t="n">
        <v>2290</v>
      </c>
    </row>
    <row r="304" customFormat="false" ht="15" hidden="false" customHeight="false" outlineLevel="0" collapsed="false">
      <c r="A304" s="1" t="s">
        <v>59</v>
      </c>
      <c r="B304" s="0" t="s">
        <v>40</v>
      </c>
      <c r="C304" s="0" t="n">
        <v>9</v>
      </c>
      <c r="D304" s="0" t="n">
        <v>6</v>
      </c>
      <c r="E304" s="0" t="n">
        <v>5</v>
      </c>
      <c r="F304" s="0" t="n">
        <v>0</v>
      </c>
      <c r="G304" s="0" t="n">
        <v>0</v>
      </c>
      <c r="H304" s="0" t="n">
        <v>0</v>
      </c>
      <c r="I304" s="0" t="n">
        <v>0</v>
      </c>
      <c r="J304" s="0" t="n">
        <v>1</v>
      </c>
      <c r="K304" s="0" t="n">
        <v>0</v>
      </c>
      <c r="L304" s="0" t="n">
        <f aca="false">SUM(COUNTIF(F304,F10),COUNTIF(G304,G10),COUNTIF(H304,H10),COUNTIF(I304,I10),COUNTIF(J304,J10),COUNTIF(K304,K10))</f>
        <v>4</v>
      </c>
      <c r="M304" s="0" t="n">
        <f aca="false">6-L304</f>
        <v>2</v>
      </c>
      <c r="N304" s="0" t="n">
        <f aca="false">COUNTIF(K304,K10)</f>
        <v>0</v>
      </c>
      <c r="O304" s="0" t="n">
        <f aca="false">COUNTIF(J304,J10)</f>
        <v>0</v>
      </c>
      <c r="P304" s="0" t="n">
        <f aca="false">L304-N304-O304</f>
        <v>4</v>
      </c>
      <c r="Q304" s="0" t="n">
        <v>2011</v>
      </c>
    </row>
    <row r="305" customFormat="false" ht="15" hidden="false" customHeight="false" outlineLevel="0" collapsed="false">
      <c r="A305" s="1" t="s">
        <v>59</v>
      </c>
      <c r="B305" s="0" t="s">
        <v>40</v>
      </c>
      <c r="C305" s="0" t="n">
        <v>10</v>
      </c>
      <c r="D305" s="0" t="n">
        <v>4</v>
      </c>
      <c r="E305" s="0" t="n">
        <v>1</v>
      </c>
      <c r="F305" s="0" t="n">
        <v>1</v>
      </c>
      <c r="G305" s="0" t="n">
        <v>0</v>
      </c>
      <c r="H305" s="0" t="n">
        <v>0</v>
      </c>
      <c r="I305" s="0" t="n">
        <v>0</v>
      </c>
      <c r="J305" s="0" t="n">
        <v>0</v>
      </c>
      <c r="L305" s="0" t="n">
        <f aca="false">SUM(COUNTIF(F305,F11),COUNTIF(G305,G11),COUNTIF(H305,H11),COUNTIF(I305,I11),COUNTIF(J305,J11),COUNTIF(K305,K11))</f>
        <v>3</v>
      </c>
      <c r="M305" s="0" t="n">
        <f aca="false">5-L305</f>
        <v>2</v>
      </c>
      <c r="N305" s="0" t="n">
        <f aca="false">COUNTIF(J305,J11)</f>
        <v>1</v>
      </c>
      <c r="P305" s="0" t="n">
        <f aca="false">L305-N305-O305</f>
        <v>2</v>
      </c>
      <c r="Q305" s="0" t="n">
        <v>3884</v>
      </c>
    </row>
    <row r="306" customFormat="false" ht="15" hidden="false" customHeight="false" outlineLevel="0" collapsed="false">
      <c r="A306" s="1" t="s">
        <v>59</v>
      </c>
      <c r="B306" s="0" t="s">
        <v>40</v>
      </c>
      <c r="C306" s="0" t="n">
        <v>11</v>
      </c>
      <c r="D306" s="0" t="n">
        <v>25</v>
      </c>
      <c r="E306" s="0" t="n">
        <v>3</v>
      </c>
      <c r="F306" s="0" t="n">
        <v>0</v>
      </c>
      <c r="G306" s="0" t="n">
        <v>0</v>
      </c>
      <c r="H306" s="0" t="n">
        <v>1</v>
      </c>
      <c r="I306" s="0" t="n">
        <v>0</v>
      </c>
      <c r="J306" s="0" t="n">
        <v>0</v>
      </c>
      <c r="K306" s="0" t="n">
        <v>0</v>
      </c>
      <c r="L306" s="0" t="n">
        <f aca="false">SUM(COUNTIF(F306,F12),COUNTIF(G306,G12),COUNTIF(H306,H12),COUNTIF(I306,I12),COUNTIF(J306,J12),COUNTIF(K306,K12))</f>
        <v>3</v>
      </c>
      <c r="M306" s="0" t="n">
        <f aca="false">6-L306</f>
        <v>3</v>
      </c>
      <c r="N306" s="0" t="n">
        <f aca="false">COUNTIF(K306,K12)</f>
        <v>1</v>
      </c>
      <c r="O306" s="0" t="n">
        <f aca="false">COUNTIF(J306,J12)</f>
        <v>0</v>
      </c>
      <c r="P306" s="0" t="n">
        <f aca="false">L306-N306-O306</f>
        <v>2</v>
      </c>
      <c r="Q306" s="0" t="n">
        <v>2839</v>
      </c>
    </row>
    <row r="307" customFormat="false" ht="15" hidden="false" customHeight="false" outlineLevel="0" collapsed="false">
      <c r="A307" s="1" t="s">
        <v>59</v>
      </c>
      <c r="B307" s="0" t="s">
        <v>40</v>
      </c>
      <c r="C307" s="0" t="n">
        <v>12</v>
      </c>
      <c r="D307" s="0" t="n">
        <v>5</v>
      </c>
      <c r="E307" s="0" t="n">
        <v>6</v>
      </c>
      <c r="F307" s="0" t="n">
        <v>0</v>
      </c>
      <c r="G307" s="0" t="n">
        <v>0</v>
      </c>
      <c r="H307" s="0" t="n">
        <v>0</v>
      </c>
      <c r="I307" s="0" t="n">
        <v>0</v>
      </c>
      <c r="J307" s="0" t="n">
        <v>0</v>
      </c>
      <c r="K307" s="0" t="n">
        <v>1</v>
      </c>
      <c r="L307" s="0" t="n">
        <f aca="false">SUM(COUNTIF(F307,F13),COUNTIF(G307,G13),COUNTIF(H307,H13),COUNTIF(I307,I13),COUNTIF(J307,J13),COUNTIF(K307,K13))</f>
        <v>4</v>
      </c>
      <c r="M307" s="0" t="n">
        <f aca="false">6-L307</f>
        <v>2</v>
      </c>
      <c r="N307" s="0" t="n">
        <f aca="false">COUNTIF(K307,K13)</f>
        <v>0</v>
      </c>
      <c r="O307" s="0" t="n">
        <f aca="false">COUNTIF(J307,J13)</f>
        <v>0</v>
      </c>
      <c r="P307" s="0" t="n">
        <f aca="false">L307-N307-O307</f>
        <v>4</v>
      </c>
      <c r="Q307" s="0" t="n">
        <v>3841</v>
      </c>
    </row>
    <row r="308" customFormat="false" ht="15" hidden="false" customHeight="false" outlineLevel="0" collapsed="false">
      <c r="A308" s="1" t="s">
        <v>59</v>
      </c>
      <c r="B308" s="0" t="s">
        <v>40</v>
      </c>
      <c r="C308" s="0" t="n">
        <v>13</v>
      </c>
      <c r="D308" s="0" t="n">
        <v>34</v>
      </c>
      <c r="E308" s="6" t="n">
        <v>4</v>
      </c>
      <c r="F308" s="0" t="n">
        <v>0</v>
      </c>
      <c r="G308" s="0" t="n">
        <v>0</v>
      </c>
      <c r="H308" s="0" t="n">
        <v>0</v>
      </c>
      <c r="I308" s="0" t="n">
        <v>1</v>
      </c>
      <c r="J308" s="0" t="n">
        <v>0</v>
      </c>
      <c r="L308" s="0" t="n">
        <f aca="false">SUM(COUNTIF(F308,F14),COUNTIF(G308,G14),COUNTIF(H308,H14),COUNTIF(I308,I14),COUNTIF(J308,J14),COUNTIF(K308,K14))</f>
        <v>4</v>
      </c>
      <c r="M308" s="0" t="n">
        <f aca="false">5-L308</f>
        <v>1</v>
      </c>
      <c r="N308" s="0" t="n">
        <f aca="false">COUNTIF(J308,J14)</f>
        <v>1</v>
      </c>
      <c r="O308" s="0" t="n">
        <f aca="false">COUNTIF(I308,I14)</f>
        <v>1</v>
      </c>
      <c r="P308" s="0" t="n">
        <f aca="false">L308-N308-O308</f>
        <v>2</v>
      </c>
      <c r="Q308" s="0" t="n">
        <v>4408</v>
      </c>
    </row>
    <row r="309" customFormat="false" ht="15" hidden="false" customHeight="false" outlineLevel="0" collapsed="false">
      <c r="A309" s="1" t="s">
        <v>59</v>
      </c>
      <c r="B309" s="0" t="s">
        <v>40</v>
      </c>
      <c r="C309" s="0" t="n">
        <v>14</v>
      </c>
      <c r="D309" s="0" t="n">
        <v>35</v>
      </c>
      <c r="E309" s="0" t="n">
        <v>6</v>
      </c>
      <c r="F309" s="0" t="n">
        <v>0</v>
      </c>
      <c r="G309" s="0" t="n">
        <v>0</v>
      </c>
      <c r="H309" s="0" t="n">
        <v>0</v>
      </c>
      <c r="I309" s="0" t="n">
        <v>0</v>
      </c>
      <c r="J309" s="0" t="n">
        <v>0</v>
      </c>
      <c r="K309" s="0" t="n">
        <v>1</v>
      </c>
      <c r="L309" s="0" t="n">
        <f aca="false">SUM(COUNTIF(F309,F15),COUNTIF(G309,G15),COUNTIF(H309,H15),COUNTIF(I309,I15),COUNTIF(J309,J15),COUNTIF(K309,K15))</f>
        <v>3</v>
      </c>
      <c r="M309" s="0" t="n">
        <f aca="false">6-L309</f>
        <v>3</v>
      </c>
      <c r="N309" s="0" t="n">
        <f aca="false">COUNTIF(K309,K15)</f>
        <v>0</v>
      </c>
      <c r="O309" s="0" t="n">
        <f aca="false">COUNTIF(J309,J15)</f>
        <v>0</v>
      </c>
      <c r="P309" s="0" t="n">
        <f aca="false">L309-N309-O309</f>
        <v>3</v>
      </c>
      <c r="Q309" s="0" t="n">
        <v>3452</v>
      </c>
      <c r="R309" s="8" t="n">
        <f aca="false">SUM(L296:L309)</f>
        <v>55</v>
      </c>
    </row>
    <row r="310" customFormat="false" ht="15" hidden="false" customHeight="false" outlineLevel="0" collapsed="false">
      <c r="A310" s="1" t="s">
        <v>60</v>
      </c>
      <c r="B310" s="0" t="s">
        <v>36</v>
      </c>
      <c r="C310" s="0" t="n">
        <v>1</v>
      </c>
      <c r="D310" s="0" t="n">
        <v>15</v>
      </c>
      <c r="E310" s="0" t="n">
        <v>25</v>
      </c>
      <c r="F310" s="0" t="n">
        <v>0</v>
      </c>
      <c r="G310" s="0" t="n">
        <v>1</v>
      </c>
      <c r="H310" s="0" t="n">
        <v>0</v>
      </c>
      <c r="I310" s="0" t="n">
        <v>0</v>
      </c>
      <c r="J310" s="0" t="n">
        <v>1</v>
      </c>
      <c r="K310" s="0" t="n">
        <v>0</v>
      </c>
      <c r="L310" s="0" t="n">
        <f aca="false">SUM(COUNTIF(F310,F2),COUNTIF(G310,G2),COUNTIF(H310,H2),COUNTIF(I310,I2),COUNTIF(J310,J2),COUNTIF(K310,K2))</f>
        <v>4</v>
      </c>
      <c r="M310" s="0" t="n">
        <f aca="false">6-L310</f>
        <v>2</v>
      </c>
      <c r="N310" s="0" t="n">
        <f aca="false">COUNTIF(K310,K2)</f>
        <v>1</v>
      </c>
      <c r="O310" s="0" t="n">
        <f aca="false">COUNTIF(J310,J2)</f>
        <v>1</v>
      </c>
      <c r="P310" s="0" t="n">
        <f aca="false">L310-N310-O310</f>
        <v>2</v>
      </c>
      <c r="Q310" s="0" t="n">
        <v>4381</v>
      </c>
    </row>
    <row r="311" customFormat="false" ht="15" hidden="false" customHeight="false" outlineLevel="0" collapsed="false">
      <c r="A311" s="1" t="s">
        <v>60</v>
      </c>
      <c r="B311" s="0" t="s">
        <v>36</v>
      </c>
      <c r="C311" s="0" t="n">
        <v>2</v>
      </c>
      <c r="D311" s="0" t="n">
        <v>45</v>
      </c>
      <c r="E311" s="0" t="n">
        <v>2</v>
      </c>
      <c r="F311" s="0" t="n">
        <v>0</v>
      </c>
      <c r="G311" s="0" t="n">
        <v>1</v>
      </c>
      <c r="H311" s="0" t="n">
        <v>0</v>
      </c>
      <c r="I311" s="0" t="n">
        <v>0</v>
      </c>
      <c r="J311" s="0" t="n">
        <v>0</v>
      </c>
      <c r="K311" s="0" t="n">
        <v>0</v>
      </c>
      <c r="L311" s="0" t="n">
        <f aca="false">SUM(COUNTIF(F311,F3),COUNTIF(G311,G3),COUNTIF(H311,H3),COUNTIF(I311,I3),COUNTIF(J311,J3),COUNTIF(K311,K3))</f>
        <v>3</v>
      </c>
      <c r="M311" s="0" t="n">
        <f aca="false">6-L311</f>
        <v>3</v>
      </c>
      <c r="N311" s="0" t="n">
        <f aca="false">COUNTIF(K311,K3)</f>
        <v>1</v>
      </c>
      <c r="O311" s="0" t="n">
        <f aca="false">COUNTIF(J311,J3)</f>
        <v>0</v>
      </c>
      <c r="P311" s="0" t="n">
        <f aca="false">L311-N311-O311</f>
        <v>2</v>
      </c>
      <c r="Q311" s="0" t="n">
        <v>3453</v>
      </c>
    </row>
    <row r="312" customFormat="false" ht="15" hidden="false" customHeight="false" outlineLevel="0" collapsed="false">
      <c r="A312" s="1" t="s">
        <v>60</v>
      </c>
      <c r="B312" s="0" t="s">
        <v>36</v>
      </c>
      <c r="C312" s="0" t="n">
        <v>3</v>
      </c>
      <c r="D312" s="0" t="n">
        <v>6</v>
      </c>
      <c r="E312" s="7" t="n">
        <v>6</v>
      </c>
      <c r="F312" s="0" t="n">
        <v>0</v>
      </c>
      <c r="G312" s="0" t="n">
        <v>0</v>
      </c>
      <c r="H312" s="0" t="n">
        <v>0</v>
      </c>
      <c r="I312" s="0" t="n">
        <v>0</v>
      </c>
      <c r="J312" s="0" t="n">
        <v>0</v>
      </c>
      <c r="K312" s="0" t="n">
        <v>1</v>
      </c>
      <c r="L312" s="0" t="n">
        <f aca="false">SUM(COUNTIF(F312,F4),COUNTIF(G312,G4),COUNTIF(H312,H4),COUNTIF(I312,I4),COUNTIF(J312,J4),COUNTIF(K312,K4))</f>
        <v>6</v>
      </c>
      <c r="M312" s="0" t="n">
        <f aca="false">6-L312</f>
        <v>0</v>
      </c>
      <c r="N312" s="0" t="n">
        <f aca="false">COUNTIF(K312,K4)</f>
        <v>1</v>
      </c>
      <c r="O312" s="0" t="n">
        <f aca="false">COUNTIF(J312,J4)</f>
        <v>1</v>
      </c>
      <c r="P312" s="0" t="n">
        <f aca="false">L312-N312-O312</f>
        <v>4</v>
      </c>
      <c r="Q312" s="0" t="n">
        <v>4552</v>
      </c>
    </row>
    <row r="313" customFormat="false" ht="15" hidden="false" customHeight="false" outlineLevel="0" collapsed="false">
      <c r="A313" s="1" t="s">
        <v>60</v>
      </c>
      <c r="B313" s="0" t="s">
        <v>36</v>
      </c>
      <c r="C313" s="0" t="n">
        <v>4</v>
      </c>
      <c r="D313" s="0" t="n">
        <v>4</v>
      </c>
      <c r="E313" s="0" t="n">
        <v>234</v>
      </c>
      <c r="F313" s="0" t="n">
        <v>0</v>
      </c>
      <c r="G313" s="0" t="n">
        <v>1</v>
      </c>
      <c r="H313" s="0" t="n">
        <v>1</v>
      </c>
      <c r="I313" s="0" t="n">
        <v>1</v>
      </c>
      <c r="J313" s="0" t="n">
        <v>0</v>
      </c>
      <c r="L313" s="0" t="n">
        <f aca="false">SUM(COUNTIF(F313,F5),COUNTIF(G313,G5),COUNTIF(H313,H5),COUNTIF(I313,I5),COUNTIF(J313,J5),COUNTIF(K313,K5))</f>
        <v>3</v>
      </c>
      <c r="M313" s="0" t="n">
        <f aca="false">5-L313</f>
        <v>2</v>
      </c>
      <c r="N313" s="0" t="n">
        <f aca="false">COUNTIF(J313,J5)</f>
        <v>1</v>
      </c>
      <c r="O313" s="0" t="n">
        <f aca="false">COUNTIF(I313,I5)</f>
        <v>1</v>
      </c>
      <c r="P313" s="0" t="n">
        <f aca="false">L313-N313-O313</f>
        <v>1</v>
      </c>
      <c r="Q313" s="0" t="n">
        <v>3552</v>
      </c>
    </row>
    <row r="314" customFormat="false" ht="15" hidden="false" customHeight="false" outlineLevel="0" collapsed="false">
      <c r="A314" s="1" t="s">
        <v>60</v>
      </c>
      <c r="B314" s="0" t="s">
        <v>36</v>
      </c>
      <c r="C314" s="0" t="n">
        <v>5</v>
      </c>
      <c r="D314" s="0" t="n">
        <v>5</v>
      </c>
      <c r="E314" s="7" t="n">
        <v>5</v>
      </c>
      <c r="F314" s="0" t="n">
        <v>0</v>
      </c>
      <c r="G314" s="0" t="n">
        <v>0</v>
      </c>
      <c r="H314" s="0" t="n">
        <v>0</v>
      </c>
      <c r="I314" s="0" t="n">
        <v>0</v>
      </c>
      <c r="J314" s="0" t="n">
        <v>1</v>
      </c>
      <c r="L314" s="0" t="n">
        <f aca="false">SUM(COUNTIF(F314,F6),COUNTIF(G314,G6),COUNTIF(H314,H6),COUNTIF(I314,I6),COUNTIF(J314,J6),COUNTIF(K314,K6))</f>
        <v>5</v>
      </c>
      <c r="M314" s="0" t="n">
        <f aca="false">5-L314</f>
        <v>0</v>
      </c>
      <c r="N314" s="0" t="n">
        <f aca="false">COUNTIF(J314,J6)</f>
        <v>1</v>
      </c>
      <c r="P314" s="0" t="n">
        <f aca="false">L314-N314-O314</f>
        <v>4</v>
      </c>
      <c r="Q314" s="0" t="n">
        <v>1195</v>
      </c>
    </row>
    <row r="315" customFormat="false" ht="15" hidden="false" customHeight="false" outlineLevel="0" collapsed="false">
      <c r="A315" s="1" t="s">
        <v>60</v>
      </c>
      <c r="B315" s="0" t="s">
        <v>36</v>
      </c>
      <c r="C315" s="0" t="n">
        <v>6</v>
      </c>
      <c r="D315" s="0" t="n">
        <v>15</v>
      </c>
      <c r="E315" s="0" t="n">
        <v>14</v>
      </c>
      <c r="F315" s="0" t="n">
        <v>1</v>
      </c>
      <c r="G315" s="0" t="n">
        <v>0</v>
      </c>
      <c r="H315" s="0" t="n">
        <v>0</v>
      </c>
      <c r="I315" s="0" t="n">
        <v>1</v>
      </c>
      <c r="J315" s="0" t="n">
        <v>0</v>
      </c>
      <c r="K315" s="0" t="n">
        <v>0</v>
      </c>
      <c r="L315" s="0" t="n">
        <f aca="false">SUM(COUNTIF(F315,F7),COUNTIF(G315,G7),COUNTIF(H315,H7),COUNTIF(I315,I7),COUNTIF(J315,J7),COUNTIF(K315,K7))</f>
        <v>4</v>
      </c>
      <c r="M315" s="0" t="n">
        <f aca="false">6-L315</f>
        <v>2</v>
      </c>
      <c r="N315" s="0" t="n">
        <f aca="false">COUNTIF(K315,K7)</f>
        <v>1</v>
      </c>
      <c r="O315" s="0" t="n">
        <f aca="false">COUNTIF(J315,J7)</f>
        <v>0</v>
      </c>
      <c r="P315" s="0" t="n">
        <f aca="false">L315-N315-O315</f>
        <v>3</v>
      </c>
      <c r="Q315" s="0" t="n">
        <v>2313</v>
      </c>
    </row>
    <row r="316" customFormat="false" ht="15" hidden="false" customHeight="false" outlineLevel="0" collapsed="false">
      <c r="A316" s="1" t="s">
        <v>60</v>
      </c>
      <c r="B316" s="0" t="s">
        <v>36</v>
      </c>
      <c r="C316" s="0" t="n">
        <v>7</v>
      </c>
      <c r="D316" s="0" t="n">
        <v>345</v>
      </c>
      <c r="E316" s="0" t="n">
        <v>6</v>
      </c>
      <c r="F316" s="0" t="n">
        <v>0</v>
      </c>
      <c r="G316" s="0" t="n">
        <v>0</v>
      </c>
      <c r="H316" s="0" t="n">
        <v>0</v>
      </c>
      <c r="I316" s="0" t="n">
        <v>0</v>
      </c>
      <c r="J316" s="0" t="n">
        <v>0</v>
      </c>
      <c r="K316" s="0" t="n">
        <v>1</v>
      </c>
      <c r="L316" s="0" t="n">
        <f aca="false">SUM(COUNTIF(F316,F8),COUNTIF(G316,G8),COUNTIF(H316,H8),COUNTIF(I316,I8),COUNTIF(J316,J8),COUNTIF(K316,K8))</f>
        <v>2</v>
      </c>
      <c r="M316" s="0" t="n">
        <f aca="false">6-L316</f>
        <v>4</v>
      </c>
      <c r="N316" s="0" t="n">
        <f aca="false">COUNTIF(K316,K8)</f>
        <v>0</v>
      </c>
      <c r="O316" s="0" t="n">
        <f aca="false">COUNTIF(J316,J8)</f>
        <v>0</v>
      </c>
      <c r="P316" s="0" t="n">
        <f aca="false">L316-N316-O316</f>
        <v>2</v>
      </c>
      <c r="Q316" s="0" t="n">
        <v>3978</v>
      </c>
    </row>
    <row r="317" customFormat="false" ht="15" hidden="false" customHeight="false" outlineLevel="0" collapsed="false">
      <c r="A317" s="1" t="s">
        <v>60</v>
      </c>
      <c r="B317" s="0" t="s">
        <v>36</v>
      </c>
      <c r="C317" s="0" t="n">
        <v>8</v>
      </c>
      <c r="D317" s="0" t="n">
        <v>24</v>
      </c>
      <c r="E317" s="7" t="n">
        <v>24</v>
      </c>
      <c r="F317" s="0" t="n">
        <v>0</v>
      </c>
      <c r="G317" s="0" t="n">
        <v>1</v>
      </c>
      <c r="H317" s="0" t="n">
        <v>0</v>
      </c>
      <c r="I317" s="0" t="n">
        <v>1</v>
      </c>
      <c r="J317" s="0" t="n">
        <v>0</v>
      </c>
      <c r="L317" s="0" t="n">
        <f aca="false">SUM(COUNTIF(F317,F9),COUNTIF(G317,G9),COUNTIF(H317,H9),COUNTIF(I317,I9),COUNTIF(J317,J9),COUNTIF(K317,K9))</f>
        <v>5</v>
      </c>
      <c r="M317" s="0" t="n">
        <f aca="false">5-L317</f>
        <v>0</v>
      </c>
      <c r="N317" s="0" t="n">
        <f aca="false">COUNTIF(J317,J9)</f>
        <v>1</v>
      </c>
      <c r="P317" s="0" t="n">
        <f aca="false">L317-N317-O317</f>
        <v>4</v>
      </c>
      <c r="Q317" s="0" t="n">
        <v>2562</v>
      </c>
    </row>
    <row r="318" customFormat="false" ht="15" hidden="false" customHeight="false" outlineLevel="0" collapsed="false">
      <c r="A318" s="1" t="s">
        <v>60</v>
      </c>
      <c r="B318" s="0" t="s">
        <v>36</v>
      </c>
      <c r="C318" s="0" t="n">
        <v>9</v>
      </c>
      <c r="D318" s="0" t="n">
        <v>6</v>
      </c>
      <c r="E318" s="7" t="n">
        <v>6</v>
      </c>
      <c r="F318" s="0" t="n">
        <v>0</v>
      </c>
      <c r="G318" s="0" t="n">
        <v>0</v>
      </c>
      <c r="H318" s="0" t="n">
        <v>0</v>
      </c>
      <c r="I318" s="0" t="n">
        <v>0</v>
      </c>
      <c r="J318" s="0" t="n">
        <v>0</v>
      </c>
      <c r="K318" s="0" t="n">
        <v>1</v>
      </c>
      <c r="L318" s="0" t="n">
        <f aca="false">SUM(COUNTIF(F318,F10),COUNTIF(G318,G10),COUNTIF(H318,H10),COUNTIF(I318,I10),COUNTIF(J318,J10),COUNTIF(K318,K10))</f>
        <v>6</v>
      </c>
      <c r="M318" s="0" t="n">
        <f aca="false">6-L318</f>
        <v>0</v>
      </c>
      <c r="N318" s="0" t="n">
        <f aca="false">COUNTIF(K318,K10)</f>
        <v>1</v>
      </c>
      <c r="O318" s="0" t="n">
        <f aca="false">COUNTIF(J318,J10)</f>
        <v>1</v>
      </c>
      <c r="P318" s="0" t="n">
        <f aca="false">L318-N318-O318</f>
        <v>4</v>
      </c>
      <c r="Q318" s="0" t="n">
        <v>6344</v>
      </c>
    </row>
    <row r="319" customFormat="false" ht="15" hidden="false" customHeight="false" outlineLevel="0" collapsed="false">
      <c r="A319" s="1" t="s">
        <v>60</v>
      </c>
      <c r="B319" s="0" t="s">
        <v>36</v>
      </c>
      <c r="C319" s="0" t="n">
        <v>10</v>
      </c>
      <c r="D319" s="0" t="n">
        <v>4</v>
      </c>
      <c r="E319" s="0" t="n">
        <v>23</v>
      </c>
      <c r="F319" s="0" t="n">
        <v>0</v>
      </c>
      <c r="G319" s="0" t="n">
        <v>1</v>
      </c>
      <c r="H319" s="0" t="n">
        <v>1</v>
      </c>
      <c r="I319" s="0" t="n">
        <v>0</v>
      </c>
      <c r="J319" s="0" t="n">
        <v>0</v>
      </c>
      <c r="L319" s="0" t="n">
        <f aca="false">SUM(COUNTIF(F319,F11),COUNTIF(G319,G11),COUNTIF(H319,H11),COUNTIF(I319,I11),COUNTIF(J319,J11),COUNTIF(K319,K11))</f>
        <v>2</v>
      </c>
      <c r="M319" s="0" t="n">
        <f aca="false">5-L319</f>
        <v>3</v>
      </c>
      <c r="N319" s="0" t="n">
        <f aca="false">COUNTIF(J319,J11)</f>
        <v>1</v>
      </c>
      <c r="P319" s="0" t="n">
        <f aca="false">L319-N319-O319</f>
        <v>1</v>
      </c>
      <c r="Q319" s="0" t="n">
        <v>3972</v>
      </c>
    </row>
    <row r="320" customFormat="false" ht="15" hidden="false" customHeight="false" outlineLevel="0" collapsed="false">
      <c r="A320" s="1" t="s">
        <v>60</v>
      </c>
      <c r="B320" s="0" t="s">
        <v>36</v>
      </c>
      <c r="C320" s="0" t="n">
        <v>11</v>
      </c>
      <c r="D320" s="0" t="n">
        <v>25</v>
      </c>
      <c r="E320" s="6" t="n">
        <v>5</v>
      </c>
      <c r="F320" s="0" t="n">
        <v>0</v>
      </c>
      <c r="G320" s="0" t="n">
        <v>0</v>
      </c>
      <c r="H320" s="0" t="n">
        <v>0</v>
      </c>
      <c r="I320" s="0" t="n">
        <v>0</v>
      </c>
      <c r="J320" s="0" t="n">
        <v>1</v>
      </c>
      <c r="K320" s="0" t="n">
        <v>0</v>
      </c>
      <c r="L320" s="0" t="n">
        <f aca="false">SUM(COUNTIF(F320,F12),COUNTIF(G320,G12),COUNTIF(H320,H12),COUNTIF(I320,I12),COUNTIF(J320,J12),COUNTIF(K320,K12))</f>
        <v>5</v>
      </c>
      <c r="M320" s="0" t="n">
        <f aca="false">6-L320</f>
        <v>1</v>
      </c>
      <c r="N320" s="0" t="n">
        <f aca="false">COUNTIF(K320,K12)</f>
        <v>1</v>
      </c>
      <c r="O320" s="0" t="n">
        <f aca="false">COUNTIF(J320,J12)</f>
        <v>1</v>
      </c>
      <c r="P320" s="0" t="n">
        <f aca="false">L320-N320-O320</f>
        <v>3</v>
      </c>
      <c r="Q320" s="0" t="n">
        <v>3950</v>
      </c>
    </row>
    <row r="321" customFormat="false" ht="15" hidden="false" customHeight="false" outlineLevel="0" collapsed="false">
      <c r="A321" s="1" t="s">
        <v>60</v>
      </c>
      <c r="B321" s="0" t="s">
        <v>36</v>
      </c>
      <c r="C321" s="0" t="n">
        <v>12</v>
      </c>
      <c r="D321" s="0" t="n">
        <v>5</v>
      </c>
      <c r="E321" s="0" t="n">
        <v>45</v>
      </c>
      <c r="F321" s="0" t="n">
        <v>0</v>
      </c>
      <c r="G321" s="0" t="n">
        <v>0</v>
      </c>
      <c r="H321" s="0" t="n">
        <v>0</v>
      </c>
      <c r="I321" s="0" t="n">
        <v>1</v>
      </c>
      <c r="J321" s="0" t="n">
        <v>1</v>
      </c>
      <c r="K321" s="0" t="n">
        <v>0</v>
      </c>
      <c r="L321" s="0" t="n">
        <f aca="false">SUM(COUNTIF(F321,F13),COUNTIF(G321,G13),COUNTIF(H321,H13),COUNTIF(I321,I13),COUNTIF(J321,J13),COUNTIF(K321,K13))</f>
        <v>5</v>
      </c>
      <c r="M321" s="0" t="n">
        <f aca="false">6-L321</f>
        <v>1</v>
      </c>
      <c r="N321" s="0" t="n">
        <f aca="false">COUNTIF(K321,K13)</f>
        <v>1</v>
      </c>
      <c r="O321" s="0" t="n">
        <f aca="false">COUNTIF(J321,J13)</f>
        <v>1</v>
      </c>
      <c r="P321" s="0" t="n">
        <f aca="false">L321-N321-O321</f>
        <v>3</v>
      </c>
      <c r="Q321" s="0" t="n">
        <v>2696</v>
      </c>
    </row>
    <row r="322" customFormat="false" ht="15" hidden="false" customHeight="false" outlineLevel="0" collapsed="false">
      <c r="A322" s="1" t="s">
        <v>60</v>
      </c>
      <c r="B322" s="0" t="s">
        <v>36</v>
      </c>
      <c r="C322" s="0" t="n">
        <v>13</v>
      </c>
      <c r="D322" s="0" t="n">
        <v>34</v>
      </c>
      <c r="E322" s="6" t="n">
        <v>4</v>
      </c>
      <c r="F322" s="0" t="n">
        <v>0</v>
      </c>
      <c r="G322" s="0" t="n">
        <v>0</v>
      </c>
      <c r="H322" s="0" t="n">
        <v>0</v>
      </c>
      <c r="I322" s="0" t="n">
        <v>1</v>
      </c>
      <c r="J322" s="0" t="n">
        <v>0</v>
      </c>
      <c r="L322" s="0" t="n">
        <f aca="false">SUM(COUNTIF(F322,F14),COUNTIF(G322,G14),COUNTIF(H322,H14),COUNTIF(I322,I14),COUNTIF(J322,J14),COUNTIF(K322,K14))</f>
        <v>4</v>
      </c>
      <c r="M322" s="0" t="n">
        <f aca="false">5-L322</f>
        <v>1</v>
      </c>
      <c r="N322" s="0" t="n">
        <f aca="false">COUNTIF(J322,J14)</f>
        <v>1</v>
      </c>
      <c r="O322" s="0" t="n">
        <f aca="false">COUNTIF(I322,I14)</f>
        <v>1</v>
      </c>
      <c r="P322" s="0" t="n">
        <f aca="false">L322-N322-O322</f>
        <v>2</v>
      </c>
      <c r="Q322" s="0" t="n">
        <v>2967</v>
      </c>
    </row>
    <row r="323" customFormat="false" ht="15" hidden="false" customHeight="false" outlineLevel="0" collapsed="false">
      <c r="A323" s="1" t="s">
        <v>60</v>
      </c>
      <c r="B323" s="0" t="s">
        <v>36</v>
      </c>
      <c r="C323" s="0" t="n">
        <v>14</v>
      </c>
      <c r="D323" s="0" t="n">
        <v>35</v>
      </c>
      <c r="E323" s="0" t="n">
        <v>4</v>
      </c>
      <c r="F323" s="0" t="n">
        <v>0</v>
      </c>
      <c r="G323" s="0" t="n">
        <v>0</v>
      </c>
      <c r="H323" s="0" t="n">
        <v>0</v>
      </c>
      <c r="I323" s="0" t="n">
        <v>1</v>
      </c>
      <c r="J323" s="0" t="n">
        <v>0</v>
      </c>
      <c r="K323" s="0" t="n">
        <v>0</v>
      </c>
      <c r="L323" s="0" t="n">
        <f aca="false">SUM(COUNTIF(F323,F15),COUNTIF(G323,G15),COUNTIF(H323,H15),COUNTIF(I323,I15),COUNTIF(J323,J15),COUNTIF(K323,K15))</f>
        <v>3</v>
      </c>
      <c r="M323" s="0" t="n">
        <f aca="false">6-L323</f>
        <v>3</v>
      </c>
      <c r="N323" s="0" t="n">
        <f aca="false">COUNTIF(K323,K15)</f>
        <v>1</v>
      </c>
      <c r="O323" s="0" t="n">
        <f aca="false">COUNTIF(J323,J15)</f>
        <v>0</v>
      </c>
      <c r="P323" s="0" t="n">
        <f aca="false">L323-N323-O323</f>
        <v>2</v>
      </c>
      <c r="Q323" s="0" t="n">
        <v>4791</v>
      </c>
      <c r="R323" s="8" t="n">
        <f aca="false">SUM(L310:L323)</f>
        <v>57</v>
      </c>
    </row>
    <row r="324" customFormat="false" ht="15" hidden="false" customHeight="false" outlineLevel="0" collapsed="false">
      <c r="A324" s="1" t="s">
        <v>61</v>
      </c>
      <c r="B324" s="0" t="s">
        <v>38</v>
      </c>
      <c r="C324" s="0" t="n">
        <v>1</v>
      </c>
      <c r="D324" s="0" t="n">
        <v>15</v>
      </c>
      <c r="E324" s="6" t="n">
        <v>5</v>
      </c>
      <c r="F324" s="0" t="n">
        <v>0</v>
      </c>
      <c r="G324" s="0" t="n">
        <v>0</v>
      </c>
      <c r="H324" s="0" t="n">
        <v>0</v>
      </c>
      <c r="I324" s="0" t="n">
        <v>0</v>
      </c>
      <c r="J324" s="0" t="n">
        <v>1</v>
      </c>
      <c r="K324" s="0" t="n">
        <v>0</v>
      </c>
      <c r="L324" s="0" t="n">
        <f aca="false">SUM(COUNTIF(F324,F2),COUNTIF(G324,G2),COUNTIF(H324,H2),COUNTIF(I324,I2),COUNTIF(J324,J2),COUNTIF(K324,K2))</f>
        <v>5</v>
      </c>
      <c r="M324" s="0" t="n">
        <f aca="false">6-L324</f>
        <v>1</v>
      </c>
      <c r="N324" s="0" t="n">
        <f aca="false">COUNTIF(K324,K2)</f>
        <v>1</v>
      </c>
      <c r="O324" s="0" t="n">
        <f aca="false">COUNTIF(J324,J2)</f>
        <v>1</v>
      </c>
      <c r="P324" s="0" t="n">
        <f aca="false">L324-N324-O324</f>
        <v>3</v>
      </c>
      <c r="Q324" s="0" t="n">
        <v>7338</v>
      </c>
    </row>
    <row r="325" customFormat="false" ht="15" hidden="false" customHeight="false" outlineLevel="0" collapsed="false">
      <c r="A325" s="1" t="s">
        <v>61</v>
      </c>
      <c r="B325" s="0" t="s">
        <v>38</v>
      </c>
      <c r="C325" s="0" t="n">
        <v>2</v>
      </c>
      <c r="D325" s="0" t="n">
        <v>45</v>
      </c>
      <c r="E325" s="6" t="n">
        <v>4</v>
      </c>
      <c r="F325" s="0" t="n">
        <v>0</v>
      </c>
      <c r="G325" s="0" t="n">
        <v>0</v>
      </c>
      <c r="H325" s="0" t="n">
        <v>0</v>
      </c>
      <c r="I325" s="0" t="n">
        <v>1</v>
      </c>
      <c r="J325" s="0" t="n">
        <v>0</v>
      </c>
      <c r="K325" s="0" t="n">
        <v>0</v>
      </c>
      <c r="L325" s="0" t="n">
        <f aca="false">SUM(COUNTIF(F325,F3),COUNTIF(G325,G3),COUNTIF(H325,H3),COUNTIF(I325,I3),COUNTIF(J325,J3),COUNTIF(K325,K3))</f>
        <v>5</v>
      </c>
      <c r="M325" s="0" t="n">
        <f aca="false">6-L325</f>
        <v>1</v>
      </c>
      <c r="N325" s="0" t="n">
        <f aca="false">COUNTIF(K325,K3)</f>
        <v>1</v>
      </c>
      <c r="O325" s="0" t="n">
        <f aca="false">COUNTIF(J325,J3)</f>
        <v>0</v>
      </c>
      <c r="P325" s="0" t="n">
        <f aca="false">L325-N325-O325</f>
        <v>4</v>
      </c>
      <c r="Q325" s="0" t="n">
        <v>6515</v>
      </c>
    </row>
    <row r="326" customFormat="false" ht="15" hidden="false" customHeight="false" outlineLevel="0" collapsed="false">
      <c r="A326" s="1" t="s">
        <v>61</v>
      </c>
      <c r="B326" s="0" t="s">
        <v>38</v>
      </c>
      <c r="C326" s="0" t="n">
        <v>3</v>
      </c>
      <c r="D326" s="0" t="n">
        <v>6</v>
      </c>
      <c r="E326" s="0" t="n">
        <v>3</v>
      </c>
      <c r="F326" s="0" t="n">
        <v>0</v>
      </c>
      <c r="G326" s="0" t="n">
        <v>0</v>
      </c>
      <c r="H326" s="0" t="n">
        <v>1</v>
      </c>
      <c r="I326" s="0" t="n">
        <v>0</v>
      </c>
      <c r="J326" s="0" t="n">
        <v>0</v>
      </c>
      <c r="K326" s="0" t="n">
        <v>0</v>
      </c>
      <c r="L326" s="0" t="n">
        <f aca="false">SUM(COUNTIF(F326,F4),COUNTIF(G326,G4),COUNTIF(H326,H4),COUNTIF(I326,I4),COUNTIF(J326,J4),COUNTIF(K326,K4))</f>
        <v>4</v>
      </c>
      <c r="M326" s="0" t="n">
        <f aca="false">6-L326</f>
        <v>2</v>
      </c>
      <c r="N326" s="0" t="n">
        <f aca="false">COUNTIF(K326,K4)</f>
        <v>0</v>
      </c>
      <c r="O326" s="0" t="n">
        <f aca="false">COUNTIF(J326,J4)</f>
        <v>1</v>
      </c>
      <c r="P326" s="0" t="n">
        <f aca="false">L326-N326-O326</f>
        <v>3</v>
      </c>
      <c r="Q326" s="0" t="n">
        <v>3780</v>
      </c>
    </row>
    <row r="327" customFormat="false" ht="15" hidden="false" customHeight="false" outlineLevel="0" collapsed="false">
      <c r="A327" s="1" t="s">
        <v>61</v>
      </c>
      <c r="B327" s="0" t="s">
        <v>38</v>
      </c>
      <c r="C327" s="0" t="n">
        <v>4</v>
      </c>
      <c r="D327" s="0" t="n">
        <v>4</v>
      </c>
      <c r="E327" s="0" t="n">
        <v>234</v>
      </c>
      <c r="F327" s="0" t="n">
        <v>0</v>
      </c>
      <c r="G327" s="0" t="n">
        <v>1</v>
      </c>
      <c r="H327" s="0" t="n">
        <v>1</v>
      </c>
      <c r="I327" s="0" t="n">
        <v>1</v>
      </c>
      <c r="J327" s="0" t="n">
        <v>0</v>
      </c>
      <c r="L327" s="0" t="n">
        <f aca="false">SUM(COUNTIF(F327,F5),COUNTIF(G327,G5),COUNTIF(H327,H5),COUNTIF(I327,I5),COUNTIF(J327,J5),COUNTIF(K327,K5))</f>
        <v>3</v>
      </c>
      <c r="M327" s="0" t="n">
        <f aca="false">5-L327</f>
        <v>2</v>
      </c>
      <c r="N327" s="0" t="n">
        <f aca="false">COUNTIF(J327,J5)</f>
        <v>1</v>
      </c>
      <c r="O327" s="0" t="n">
        <f aca="false">COUNTIF(I327,I5)</f>
        <v>1</v>
      </c>
      <c r="P327" s="0" t="n">
        <f aca="false">L327-N327-O327</f>
        <v>1</v>
      </c>
      <c r="Q327" s="0" t="n">
        <v>6254</v>
      </c>
    </row>
    <row r="328" customFormat="false" ht="15" hidden="false" customHeight="false" outlineLevel="0" collapsed="false">
      <c r="A328" s="1" t="s">
        <v>61</v>
      </c>
      <c r="B328" s="0" t="s">
        <v>38</v>
      </c>
      <c r="C328" s="0" t="n">
        <v>5</v>
      </c>
      <c r="D328" s="0" t="n">
        <v>5</v>
      </c>
      <c r="E328" s="7" t="n">
        <v>5</v>
      </c>
      <c r="F328" s="0" t="n">
        <v>0</v>
      </c>
      <c r="G328" s="0" t="n">
        <v>0</v>
      </c>
      <c r="H328" s="0" t="n">
        <v>0</v>
      </c>
      <c r="I328" s="0" t="n">
        <v>0</v>
      </c>
      <c r="J328" s="0" t="n">
        <v>1</v>
      </c>
      <c r="L328" s="0" t="n">
        <f aca="false">SUM(COUNTIF(F328,F6),COUNTIF(G328,G6),COUNTIF(H328,H6),COUNTIF(I328,I6),COUNTIF(J328,J6),COUNTIF(K328,K6))</f>
        <v>5</v>
      </c>
      <c r="M328" s="0" t="n">
        <f aca="false">5-L328</f>
        <v>0</v>
      </c>
      <c r="N328" s="0" t="n">
        <f aca="false">COUNTIF(J328,J6)</f>
        <v>1</v>
      </c>
      <c r="P328" s="0" t="n">
        <f aca="false">L328-N328-O328</f>
        <v>4</v>
      </c>
      <c r="Q328" s="0" t="n">
        <v>2394</v>
      </c>
    </row>
    <row r="329" customFormat="false" ht="15" hidden="false" customHeight="false" outlineLevel="0" collapsed="false">
      <c r="A329" s="1" t="s">
        <v>61</v>
      </c>
      <c r="B329" s="0" t="s">
        <v>38</v>
      </c>
      <c r="C329" s="0" t="n">
        <v>6</v>
      </c>
      <c r="D329" s="0" t="n">
        <v>15</v>
      </c>
      <c r="E329" s="6" t="n">
        <v>5</v>
      </c>
      <c r="F329" s="0" t="n">
        <v>0</v>
      </c>
      <c r="G329" s="0" t="n">
        <v>0</v>
      </c>
      <c r="H329" s="0" t="n">
        <v>0</v>
      </c>
      <c r="I329" s="0" t="n">
        <v>0</v>
      </c>
      <c r="J329" s="0" t="n">
        <v>1</v>
      </c>
      <c r="K329" s="0" t="n">
        <v>0</v>
      </c>
      <c r="L329" s="0" t="n">
        <f aca="false">SUM(COUNTIF(F329,F7),COUNTIF(G329,G7),COUNTIF(H329,H7),COUNTIF(I329,I7),COUNTIF(J329,J7),COUNTIF(K329,K7))</f>
        <v>5</v>
      </c>
      <c r="M329" s="0" t="n">
        <f aca="false">6-L329</f>
        <v>1</v>
      </c>
      <c r="N329" s="0" t="n">
        <f aca="false">COUNTIF(K329,K7)</f>
        <v>1</v>
      </c>
      <c r="O329" s="0" t="n">
        <f aca="false">COUNTIF(J329,J7)</f>
        <v>1</v>
      </c>
      <c r="P329" s="0" t="n">
        <f aca="false">L329-N329-O329</f>
        <v>3</v>
      </c>
      <c r="Q329" s="0" t="n">
        <v>5569</v>
      </c>
    </row>
    <row r="330" customFormat="false" ht="15" hidden="false" customHeight="false" outlineLevel="0" collapsed="false">
      <c r="A330" s="1" t="s">
        <v>61</v>
      </c>
      <c r="B330" s="0" t="s">
        <v>38</v>
      </c>
      <c r="C330" s="0" t="n">
        <v>7</v>
      </c>
      <c r="D330" s="0" t="n">
        <v>345</v>
      </c>
      <c r="E330" s="0" t="n">
        <v>12345</v>
      </c>
      <c r="F330" s="0" t="n">
        <v>1</v>
      </c>
      <c r="G330" s="0" t="n">
        <v>1</v>
      </c>
      <c r="H330" s="0" t="n">
        <v>1</v>
      </c>
      <c r="I330" s="0" t="n">
        <v>1</v>
      </c>
      <c r="J330" s="0" t="n">
        <v>1</v>
      </c>
      <c r="K330" s="0" t="n">
        <v>0</v>
      </c>
      <c r="L330" s="0" t="n">
        <f aca="false">SUM(COUNTIF(F330,F8),COUNTIF(G330,G8),COUNTIF(H330,H8),COUNTIF(I330,I8),COUNTIF(J330,J8),COUNTIF(K330,K8))</f>
        <v>4</v>
      </c>
      <c r="M330" s="0" t="n">
        <f aca="false">6-L330</f>
        <v>2</v>
      </c>
      <c r="N330" s="0" t="n">
        <f aca="false">COUNTIF(K330,K8)</f>
        <v>1</v>
      </c>
      <c r="O330" s="0" t="n">
        <f aca="false">COUNTIF(J330,J8)</f>
        <v>1</v>
      </c>
      <c r="P330" s="0" t="n">
        <f aca="false">L330-N330-O330</f>
        <v>2</v>
      </c>
      <c r="Q330" s="0" t="n">
        <v>7250</v>
      </c>
    </row>
    <row r="331" customFormat="false" ht="15" hidden="false" customHeight="false" outlineLevel="0" collapsed="false">
      <c r="A331" s="1" t="s">
        <v>61</v>
      </c>
      <c r="B331" s="0" t="s">
        <v>38</v>
      </c>
      <c r="C331" s="0" t="n">
        <v>8</v>
      </c>
      <c r="D331" s="0" t="n">
        <v>24</v>
      </c>
      <c r="E331" s="6" t="n">
        <v>2</v>
      </c>
      <c r="F331" s="0" t="n">
        <v>0</v>
      </c>
      <c r="G331" s="0" t="n">
        <v>1</v>
      </c>
      <c r="H331" s="0" t="n">
        <v>0</v>
      </c>
      <c r="I331" s="0" t="n">
        <v>0</v>
      </c>
      <c r="J331" s="0" t="n">
        <v>0</v>
      </c>
      <c r="L331" s="0" t="n">
        <f aca="false">SUM(COUNTIF(F331,F9),COUNTIF(G331,G9),COUNTIF(H331,H9),COUNTIF(I331,I9),COUNTIF(J331,J9),COUNTIF(K331,K9))</f>
        <v>4</v>
      </c>
      <c r="M331" s="0" t="n">
        <f aca="false">5-L331</f>
        <v>1</v>
      </c>
      <c r="N331" s="0" t="n">
        <f aca="false">COUNTIF(J331,J9)</f>
        <v>1</v>
      </c>
      <c r="P331" s="0" t="n">
        <f aca="false">L331-N331-O331</f>
        <v>3</v>
      </c>
      <c r="Q331" s="0" t="n">
        <v>3530</v>
      </c>
    </row>
    <row r="332" customFormat="false" ht="15" hidden="false" customHeight="false" outlineLevel="0" collapsed="false">
      <c r="A332" s="1" t="s">
        <v>61</v>
      </c>
      <c r="B332" s="0" t="s">
        <v>38</v>
      </c>
      <c r="C332" s="0" t="n">
        <v>9</v>
      </c>
      <c r="D332" s="0" t="n">
        <v>6</v>
      </c>
      <c r="E332" s="7" t="n">
        <v>6</v>
      </c>
      <c r="F332" s="0" t="n">
        <v>0</v>
      </c>
      <c r="G332" s="0" t="n">
        <v>0</v>
      </c>
      <c r="H332" s="0" t="n">
        <v>0</v>
      </c>
      <c r="I332" s="0" t="n">
        <v>0</v>
      </c>
      <c r="J332" s="0" t="n">
        <v>0</v>
      </c>
      <c r="K332" s="0" t="n">
        <v>1</v>
      </c>
      <c r="L332" s="0" t="n">
        <f aca="false">SUM(COUNTIF(F332,F10),COUNTIF(G332,G10),COUNTIF(H332,H10),COUNTIF(I332,I10),COUNTIF(J332,J10),COUNTIF(K332,K10))</f>
        <v>6</v>
      </c>
      <c r="M332" s="0" t="n">
        <f aca="false">6-L332</f>
        <v>0</v>
      </c>
      <c r="N332" s="0" t="n">
        <f aca="false">COUNTIF(K332,K10)</f>
        <v>1</v>
      </c>
      <c r="O332" s="0" t="n">
        <f aca="false">COUNTIF(J332,J10)</f>
        <v>1</v>
      </c>
      <c r="P332" s="0" t="n">
        <f aca="false">L332-N332-O332</f>
        <v>4</v>
      </c>
      <c r="Q332" s="0" t="n">
        <v>7260</v>
      </c>
    </row>
    <row r="333" customFormat="false" ht="15" hidden="false" customHeight="false" outlineLevel="0" collapsed="false">
      <c r="A333" s="1" t="s">
        <v>61</v>
      </c>
      <c r="B333" s="0" t="s">
        <v>38</v>
      </c>
      <c r="C333" s="0" t="n">
        <v>10</v>
      </c>
      <c r="D333" s="0" t="n">
        <v>4</v>
      </c>
      <c r="E333" s="7" t="n">
        <v>4</v>
      </c>
      <c r="F333" s="0" t="n">
        <v>0</v>
      </c>
      <c r="G333" s="0" t="n">
        <v>0</v>
      </c>
      <c r="H333" s="0" t="n">
        <v>0</v>
      </c>
      <c r="I333" s="0" t="n">
        <v>1</v>
      </c>
      <c r="J333" s="0" t="n">
        <v>0</v>
      </c>
      <c r="L333" s="0" t="n">
        <f aca="false">SUM(COUNTIF(F333,F11),COUNTIF(G333,G11),COUNTIF(H333,H11),COUNTIF(I333,I11),COUNTIF(J333,J11),COUNTIF(K333,K11))</f>
        <v>5</v>
      </c>
      <c r="M333" s="0" t="n">
        <f aca="false">5-L333</f>
        <v>0</v>
      </c>
      <c r="N333" s="0" t="n">
        <f aca="false">COUNTIF(J333,J11)</f>
        <v>1</v>
      </c>
      <c r="P333" s="0" t="n">
        <f aca="false">L333-N333-O333</f>
        <v>4</v>
      </c>
      <c r="Q333" s="0" t="n">
        <v>4009</v>
      </c>
    </row>
    <row r="334" customFormat="false" ht="15" hidden="false" customHeight="false" outlineLevel="0" collapsed="false">
      <c r="A334" s="1" t="s">
        <v>61</v>
      </c>
      <c r="B334" s="0" t="s">
        <v>38</v>
      </c>
      <c r="C334" s="0" t="n">
        <v>11</v>
      </c>
      <c r="D334" s="0" t="n">
        <v>25</v>
      </c>
      <c r="E334" s="6" t="n">
        <v>5</v>
      </c>
      <c r="F334" s="0" t="n">
        <v>0</v>
      </c>
      <c r="G334" s="0" t="n">
        <v>0</v>
      </c>
      <c r="H334" s="0" t="n">
        <v>0</v>
      </c>
      <c r="I334" s="0" t="n">
        <v>0</v>
      </c>
      <c r="J334" s="0" t="n">
        <v>1</v>
      </c>
      <c r="K334" s="0" t="n">
        <v>0</v>
      </c>
      <c r="L334" s="0" t="n">
        <f aca="false">SUM(COUNTIF(F334,F12),COUNTIF(G334,G12),COUNTIF(H334,H12),COUNTIF(I334,I12),COUNTIF(J334,J12),COUNTIF(K334,K12))</f>
        <v>5</v>
      </c>
      <c r="M334" s="0" t="n">
        <f aca="false">6-L334</f>
        <v>1</v>
      </c>
      <c r="N334" s="0" t="n">
        <f aca="false">COUNTIF(K334,K12)</f>
        <v>1</v>
      </c>
      <c r="O334" s="0" t="n">
        <f aca="false">COUNTIF(J334,J12)</f>
        <v>1</v>
      </c>
      <c r="P334" s="0" t="n">
        <f aca="false">L334-N334-O334</f>
        <v>3</v>
      </c>
      <c r="Q334" s="0" t="n">
        <v>6052</v>
      </c>
    </row>
    <row r="335" customFormat="false" ht="15" hidden="false" customHeight="false" outlineLevel="0" collapsed="false">
      <c r="A335" s="1" t="s">
        <v>61</v>
      </c>
      <c r="B335" s="0" t="s">
        <v>38</v>
      </c>
      <c r="C335" s="0" t="n">
        <v>12</v>
      </c>
      <c r="D335" s="0" t="n">
        <v>5</v>
      </c>
      <c r="E335" s="7" t="n">
        <v>5</v>
      </c>
      <c r="F335" s="0" t="n">
        <v>0</v>
      </c>
      <c r="G335" s="0" t="n">
        <v>0</v>
      </c>
      <c r="H335" s="0" t="n">
        <v>0</v>
      </c>
      <c r="I335" s="0" t="n">
        <v>0</v>
      </c>
      <c r="J335" s="0" t="n">
        <v>1</v>
      </c>
      <c r="K335" s="0" t="n">
        <v>0</v>
      </c>
      <c r="L335" s="0" t="n">
        <f aca="false">SUM(COUNTIF(F335,F13),COUNTIF(G335,G13),COUNTIF(H335,H13),COUNTIF(I335,I13),COUNTIF(J335,J13),COUNTIF(K335,K13))</f>
        <v>6</v>
      </c>
      <c r="M335" s="0" t="n">
        <f aca="false">6-L335</f>
        <v>0</v>
      </c>
      <c r="N335" s="0" t="n">
        <f aca="false">COUNTIF(K335,K13)</f>
        <v>1</v>
      </c>
      <c r="O335" s="0" t="n">
        <f aca="false">COUNTIF(J335,J13)</f>
        <v>1</v>
      </c>
      <c r="P335" s="0" t="n">
        <f aca="false">L335-N335-O335</f>
        <v>4</v>
      </c>
      <c r="Q335" s="0" t="n">
        <v>8451</v>
      </c>
    </row>
    <row r="336" customFormat="false" ht="15" hidden="false" customHeight="false" outlineLevel="0" collapsed="false">
      <c r="A336" s="1" t="s">
        <v>61</v>
      </c>
      <c r="B336" s="0" t="s">
        <v>38</v>
      </c>
      <c r="C336" s="0" t="n">
        <v>13</v>
      </c>
      <c r="D336" s="0" t="n">
        <v>34</v>
      </c>
      <c r="E336" s="0" t="n">
        <v>5</v>
      </c>
      <c r="F336" s="0" t="n">
        <v>0</v>
      </c>
      <c r="G336" s="0" t="n">
        <v>0</v>
      </c>
      <c r="H336" s="0" t="n">
        <v>0</v>
      </c>
      <c r="I336" s="0" t="n">
        <v>0</v>
      </c>
      <c r="J336" s="0" t="n">
        <v>1</v>
      </c>
      <c r="L336" s="0" t="n">
        <f aca="false">SUM(COUNTIF(F336,F14),COUNTIF(G336,G14),COUNTIF(H336,H14),COUNTIF(I336,I14),COUNTIF(J336,J14),COUNTIF(K336,K14))</f>
        <v>2</v>
      </c>
      <c r="M336" s="0" t="n">
        <f aca="false">5-L336</f>
        <v>3</v>
      </c>
      <c r="N336" s="0" t="n">
        <f aca="false">COUNTIF(J336,J14)</f>
        <v>0</v>
      </c>
      <c r="O336" s="0" t="n">
        <f aca="false">COUNTIF(I336,I14)</f>
        <v>0</v>
      </c>
      <c r="P336" s="0" t="n">
        <f aca="false">L336-N336-O336</f>
        <v>2</v>
      </c>
      <c r="Q336" s="0" t="n">
        <v>5131</v>
      </c>
    </row>
    <row r="337" customFormat="false" ht="15" hidden="false" customHeight="false" outlineLevel="0" collapsed="false">
      <c r="A337" s="1" t="s">
        <v>61</v>
      </c>
      <c r="B337" s="0" t="s">
        <v>38</v>
      </c>
      <c r="C337" s="0" t="n">
        <v>14</v>
      </c>
      <c r="D337" s="0" t="n">
        <v>35</v>
      </c>
      <c r="E337" s="0" t="n">
        <v>6</v>
      </c>
      <c r="F337" s="0" t="n">
        <v>0</v>
      </c>
      <c r="G337" s="0" t="n">
        <v>0</v>
      </c>
      <c r="H337" s="0" t="n">
        <v>0</v>
      </c>
      <c r="I337" s="0" t="n">
        <v>0</v>
      </c>
      <c r="J337" s="0" t="n">
        <v>0</v>
      </c>
      <c r="K337" s="0" t="n">
        <v>1</v>
      </c>
      <c r="L337" s="0" t="n">
        <f aca="false">SUM(COUNTIF(F337,F15),COUNTIF(G337,G15),COUNTIF(H337,H15),COUNTIF(I337,I15),COUNTIF(J337,J15),COUNTIF(K337,K15))</f>
        <v>3</v>
      </c>
      <c r="M337" s="0" t="n">
        <f aca="false">6-L337</f>
        <v>3</v>
      </c>
      <c r="N337" s="0" t="n">
        <f aca="false">COUNTIF(K337,K15)</f>
        <v>0</v>
      </c>
      <c r="O337" s="0" t="n">
        <f aca="false">COUNTIF(J337,J15)</f>
        <v>0</v>
      </c>
      <c r="P337" s="0" t="n">
        <f aca="false">L337-N337-O337</f>
        <v>3</v>
      </c>
      <c r="Q337" s="0" t="n">
        <v>6984</v>
      </c>
      <c r="R337" s="8" t="n">
        <f aca="false">SUM(L324:L337)</f>
        <v>62</v>
      </c>
    </row>
    <row r="338" customFormat="false" ht="15" hidden="false" customHeight="false" outlineLevel="0" collapsed="false">
      <c r="A338" s="1" t="s">
        <v>62</v>
      </c>
      <c r="B338" s="0" t="s">
        <v>40</v>
      </c>
      <c r="C338" s="0" t="n">
        <v>1</v>
      </c>
      <c r="D338" s="0" t="n">
        <v>15</v>
      </c>
      <c r="E338" s="0" t="n">
        <v>124</v>
      </c>
      <c r="F338" s="0" t="n">
        <v>1</v>
      </c>
      <c r="G338" s="0" t="n">
        <v>1</v>
      </c>
      <c r="H338" s="0" t="n">
        <v>0</v>
      </c>
      <c r="I338" s="0" t="n">
        <v>1</v>
      </c>
      <c r="J338" s="0" t="n">
        <v>0</v>
      </c>
      <c r="K338" s="0" t="n">
        <v>0</v>
      </c>
      <c r="L338" s="0" t="n">
        <f aca="false">SUM(COUNTIF(F338,F2),COUNTIF(G338,G2),COUNTIF(H338,H2),COUNTIF(I338,I2),COUNTIF(J338,J2),COUNTIF(K338,K2))</f>
        <v>3</v>
      </c>
      <c r="M338" s="0" t="n">
        <f aca="false">6-L338</f>
        <v>3</v>
      </c>
      <c r="N338" s="0" t="n">
        <f aca="false">COUNTIF(K338,K2)</f>
        <v>1</v>
      </c>
      <c r="O338" s="0" t="n">
        <f aca="false">COUNTIF(J338,J2)</f>
        <v>0</v>
      </c>
      <c r="P338" s="0" t="n">
        <f aca="false">L338-N338-O338</f>
        <v>2</v>
      </c>
      <c r="Q338" s="0" t="n">
        <v>6987</v>
      </c>
    </row>
    <row r="339" customFormat="false" ht="15" hidden="false" customHeight="false" outlineLevel="0" collapsed="false">
      <c r="A339" s="1" t="s">
        <v>62</v>
      </c>
      <c r="B339" s="0" t="s">
        <v>40</v>
      </c>
      <c r="C339" s="0" t="n">
        <v>2</v>
      </c>
      <c r="D339" s="0" t="n">
        <v>45</v>
      </c>
      <c r="E339" s="0" t="n">
        <v>235</v>
      </c>
      <c r="F339" s="0" t="n">
        <v>0</v>
      </c>
      <c r="G339" s="0" t="n">
        <v>1</v>
      </c>
      <c r="H339" s="0" t="n">
        <v>1</v>
      </c>
      <c r="I339" s="0" t="n">
        <v>0</v>
      </c>
      <c r="J339" s="0" t="n">
        <v>1</v>
      </c>
      <c r="K339" s="0" t="n">
        <v>0</v>
      </c>
      <c r="L339" s="0" t="n">
        <f aca="false">SUM(COUNTIF(F339,F3),COUNTIF(G339,G3),COUNTIF(H339,H3),COUNTIF(I339,I3),COUNTIF(J339,J3),COUNTIF(K339,K3))</f>
        <v>3</v>
      </c>
      <c r="M339" s="0" t="n">
        <f aca="false">6-L339</f>
        <v>3</v>
      </c>
      <c r="N339" s="0" t="n">
        <f aca="false">COUNTIF(K339,K3)</f>
        <v>1</v>
      </c>
      <c r="O339" s="0" t="n">
        <f aca="false">COUNTIF(J339,J3)</f>
        <v>1</v>
      </c>
      <c r="P339" s="0" t="n">
        <f aca="false">L339-N339-O339</f>
        <v>1</v>
      </c>
      <c r="Q339" s="0" t="n">
        <v>3185</v>
      </c>
    </row>
    <row r="340" customFormat="false" ht="15" hidden="false" customHeight="false" outlineLevel="0" collapsed="false">
      <c r="A340" s="1" t="s">
        <v>62</v>
      </c>
      <c r="B340" s="0" t="s">
        <v>40</v>
      </c>
      <c r="C340" s="0" t="n">
        <v>3</v>
      </c>
      <c r="D340" s="0" t="n">
        <v>6</v>
      </c>
      <c r="E340" s="0" t="n">
        <v>5</v>
      </c>
      <c r="F340" s="0" t="n">
        <v>0</v>
      </c>
      <c r="G340" s="0" t="n">
        <v>0</v>
      </c>
      <c r="H340" s="0" t="n">
        <v>0</v>
      </c>
      <c r="I340" s="0" t="n">
        <v>0</v>
      </c>
      <c r="J340" s="0" t="n">
        <v>1</v>
      </c>
      <c r="K340" s="0" t="n">
        <v>0</v>
      </c>
      <c r="L340" s="0" t="n">
        <f aca="false">SUM(COUNTIF(F340,F4),COUNTIF(G340,G4),COUNTIF(H340,H4),COUNTIF(I340,I4),COUNTIF(J340,J4),COUNTIF(K340,K4))</f>
        <v>4</v>
      </c>
      <c r="M340" s="0" t="n">
        <f aca="false">6-L340</f>
        <v>2</v>
      </c>
      <c r="N340" s="0" t="n">
        <f aca="false">COUNTIF(K340,K4)</f>
        <v>0</v>
      </c>
      <c r="O340" s="0" t="n">
        <f aca="false">COUNTIF(J340,J4)</f>
        <v>0</v>
      </c>
      <c r="P340" s="0" t="n">
        <f aca="false">L340-N340-O340</f>
        <v>4</v>
      </c>
      <c r="Q340" s="0" t="n">
        <v>5737</v>
      </c>
    </row>
    <row r="341" customFormat="false" ht="15" hidden="false" customHeight="false" outlineLevel="0" collapsed="false">
      <c r="A341" s="1" t="s">
        <v>62</v>
      </c>
      <c r="B341" s="0" t="s">
        <v>40</v>
      </c>
      <c r="C341" s="0" t="n">
        <v>4</v>
      </c>
      <c r="D341" s="0" t="n">
        <v>4</v>
      </c>
      <c r="E341" s="0" t="n">
        <v>134</v>
      </c>
      <c r="F341" s="0" t="n">
        <v>1</v>
      </c>
      <c r="G341" s="0" t="n">
        <v>0</v>
      </c>
      <c r="H341" s="0" t="n">
        <v>1</v>
      </c>
      <c r="I341" s="0" t="n">
        <v>1</v>
      </c>
      <c r="J341" s="0" t="n">
        <v>0</v>
      </c>
      <c r="L341" s="0" t="n">
        <f aca="false">SUM(COUNTIF(F341,F5),COUNTIF(G341,G5),COUNTIF(H341,H5),COUNTIF(I341,I5),COUNTIF(J341,J5),COUNTIF(K341,K5))</f>
        <v>3</v>
      </c>
      <c r="M341" s="0" t="n">
        <f aca="false">5-L341</f>
        <v>2</v>
      </c>
      <c r="N341" s="0" t="n">
        <f aca="false">COUNTIF(J341,J5)</f>
        <v>1</v>
      </c>
      <c r="O341" s="0" t="n">
        <f aca="false">COUNTIF(I341,I5)</f>
        <v>1</v>
      </c>
      <c r="P341" s="0" t="n">
        <f aca="false">L341-N341-O341</f>
        <v>1</v>
      </c>
      <c r="Q341" s="0" t="n">
        <v>3082</v>
      </c>
    </row>
    <row r="342" customFormat="false" ht="15" hidden="false" customHeight="false" outlineLevel="0" collapsed="false">
      <c r="A342" s="1" t="s">
        <v>62</v>
      </c>
      <c r="B342" s="0" t="s">
        <v>40</v>
      </c>
      <c r="C342" s="0" t="n">
        <v>5</v>
      </c>
      <c r="D342" s="0" t="n">
        <v>5</v>
      </c>
      <c r="E342" s="0" t="n">
        <v>1</v>
      </c>
      <c r="F342" s="0" t="n">
        <v>1</v>
      </c>
      <c r="G342" s="0" t="n">
        <v>0</v>
      </c>
      <c r="H342" s="0" t="n">
        <v>0</v>
      </c>
      <c r="I342" s="0" t="n">
        <v>0</v>
      </c>
      <c r="J342" s="0" t="n">
        <v>0</v>
      </c>
      <c r="L342" s="0" t="n">
        <f aca="false">SUM(COUNTIF(F342,F6),COUNTIF(G342,G6),COUNTIF(H342,H6),COUNTIF(I342,I6),COUNTIF(J342,J6),COUNTIF(K342,K6))</f>
        <v>3</v>
      </c>
      <c r="M342" s="0" t="n">
        <f aca="false">5-L342</f>
        <v>2</v>
      </c>
      <c r="N342" s="0" t="n">
        <f aca="false">COUNTIF(J342,J6)</f>
        <v>0</v>
      </c>
      <c r="P342" s="0" t="n">
        <f aca="false">L342-N342-O342</f>
        <v>3</v>
      </c>
      <c r="Q342" s="0" t="n">
        <v>1595</v>
      </c>
    </row>
    <row r="343" customFormat="false" ht="15" hidden="false" customHeight="false" outlineLevel="0" collapsed="false">
      <c r="A343" s="1" t="s">
        <v>62</v>
      </c>
      <c r="B343" s="0" t="s">
        <v>40</v>
      </c>
      <c r="C343" s="0" t="n">
        <v>6</v>
      </c>
      <c r="D343" s="0" t="n">
        <v>15</v>
      </c>
      <c r="E343" s="6" t="n">
        <v>5</v>
      </c>
      <c r="F343" s="0" t="n">
        <v>0</v>
      </c>
      <c r="G343" s="0" t="n">
        <v>0</v>
      </c>
      <c r="H343" s="0" t="n">
        <v>0</v>
      </c>
      <c r="I343" s="0" t="n">
        <v>0</v>
      </c>
      <c r="J343" s="0" t="n">
        <v>1</v>
      </c>
      <c r="K343" s="0" t="n">
        <v>0</v>
      </c>
      <c r="L343" s="0" t="n">
        <f aca="false">SUM(COUNTIF(F343,F7),COUNTIF(G343,G7),COUNTIF(H343,H7),COUNTIF(I343,I7),COUNTIF(J343,J7),COUNTIF(K343,K7))</f>
        <v>5</v>
      </c>
      <c r="M343" s="0" t="n">
        <f aca="false">6-L343</f>
        <v>1</v>
      </c>
      <c r="N343" s="0" t="n">
        <f aca="false">COUNTIF(K343,K7)</f>
        <v>1</v>
      </c>
      <c r="O343" s="0" t="n">
        <f aca="false">COUNTIF(J343,J7)</f>
        <v>1</v>
      </c>
      <c r="P343" s="0" t="n">
        <f aca="false">L343-N343-O343</f>
        <v>3</v>
      </c>
      <c r="Q343" s="0" t="n">
        <v>2062</v>
      </c>
    </row>
    <row r="344" customFormat="false" ht="15" hidden="false" customHeight="false" outlineLevel="0" collapsed="false">
      <c r="A344" s="1" t="s">
        <v>62</v>
      </c>
      <c r="B344" s="0" t="s">
        <v>40</v>
      </c>
      <c r="C344" s="0" t="n">
        <v>7</v>
      </c>
      <c r="D344" s="0" t="n">
        <v>345</v>
      </c>
      <c r="E344" s="0" t="n">
        <v>6</v>
      </c>
      <c r="F344" s="0" t="n">
        <v>0</v>
      </c>
      <c r="G344" s="0" t="n">
        <v>0</v>
      </c>
      <c r="H344" s="0" t="n">
        <v>0</v>
      </c>
      <c r="I344" s="0" t="n">
        <v>0</v>
      </c>
      <c r="J344" s="0" t="n">
        <v>0</v>
      </c>
      <c r="K344" s="0" t="n">
        <v>1</v>
      </c>
      <c r="L344" s="0" t="n">
        <f aca="false">SUM(COUNTIF(F344,F8),COUNTIF(G344,G8),COUNTIF(H344,H8),COUNTIF(I344,I8),COUNTIF(J344,J8),COUNTIF(K344,K8))</f>
        <v>2</v>
      </c>
      <c r="M344" s="0" t="n">
        <f aca="false">6-L344</f>
        <v>4</v>
      </c>
      <c r="N344" s="0" t="n">
        <f aca="false">COUNTIF(K344,K8)</f>
        <v>0</v>
      </c>
      <c r="O344" s="0" t="n">
        <f aca="false">COUNTIF(J344,J8)</f>
        <v>0</v>
      </c>
      <c r="P344" s="0" t="n">
        <f aca="false">L344-N344-O344</f>
        <v>2</v>
      </c>
      <c r="Q344" s="0" t="n">
        <v>4717</v>
      </c>
    </row>
    <row r="345" customFormat="false" ht="15" hidden="false" customHeight="false" outlineLevel="0" collapsed="false">
      <c r="A345" s="1" t="s">
        <v>62</v>
      </c>
      <c r="B345" s="0" t="s">
        <v>40</v>
      </c>
      <c r="C345" s="0" t="n">
        <v>8</v>
      </c>
      <c r="D345" s="0" t="n">
        <v>24</v>
      </c>
      <c r="E345" s="0" t="n">
        <v>23</v>
      </c>
      <c r="F345" s="0" t="n">
        <v>0</v>
      </c>
      <c r="G345" s="0" t="n">
        <v>1</v>
      </c>
      <c r="H345" s="0" t="n">
        <v>1</v>
      </c>
      <c r="I345" s="0" t="n">
        <v>0</v>
      </c>
      <c r="J345" s="0" t="n">
        <v>0</v>
      </c>
      <c r="L345" s="0" t="n">
        <f aca="false">SUM(COUNTIF(F345,F9),COUNTIF(G345,G9),COUNTIF(H345,H9),COUNTIF(I345,I9),COUNTIF(J345,J9),COUNTIF(K345,K9))</f>
        <v>3</v>
      </c>
      <c r="M345" s="0" t="n">
        <f aca="false">5-L345</f>
        <v>2</v>
      </c>
      <c r="N345" s="0" t="n">
        <f aca="false">COUNTIF(J345,J9)</f>
        <v>1</v>
      </c>
      <c r="P345" s="0" t="n">
        <f aca="false">L345-N345-O345</f>
        <v>2</v>
      </c>
      <c r="Q345" s="0" t="n">
        <v>4539</v>
      </c>
    </row>
    <row r="346" customFormat="false" ht="15" hidden="false" customHeight="false" outlineLevel="0" collapsed="false">
      <c r="A346" s="1" t="s">
        <v>62</v>
      </c>
      <c r="B346" s="0" t="s">
        <v>40</v>
      </c>
      <c r="C346" s="0" t="n">
        <v>9</v>
      </c>
      <c r="D346" s="0" t="n">
        <v>6</v>
      </c>
      <c r="E346" s="0" t="n">
        <v>145</v>
      </c>
      <c r="F346" s="0" t="n">
        <v>1</v>
      </c>
      <c r="G346" s="0" t="n">
        <v>0</v>
      </c>
      <c r="H346" s="0" t="n">
        <v>0</v>
      </c>
      <c r="I346" s="0" t="n">
        <v>1</v>
      </c>
      <c r="J346" s="0" t="n">
        <v>1</v>
      </c>
      <c r="K346" s="0" t="n">
        <v>0</v>
      </c>
      <c r="L346" s="0" t="n">
        <f aca="false">SUM(COUNTIF(F346,F10),COUNTIF(G346,G10),COUNTIF(H346,H10),COUNTIF(I346,I10),COUNTIF(J346,J10),COUNTIF(K346,K10))</f>
        <v>2</v>
      </c>
      <c r="M346" s="0" t="n">
        <f aca="false">6-L346</f>
        <v>4</v>
      </c>
      <c r="N346" s="0" t="n">
        <f aca="false">COUNTIF(K346,K10)</f>
        <v>0</v>
      </c>
      <c r="O346" s="0" t="n">
        <f aca="false">COUNTIF(J346,J10)</f>
        <v>0</v>
      </c>
      <c r="P346" s="0" t="n">
        <f aca="false">L346-N346-O346</f>
        <v>2</v>
      </c>
      <c r="Q346" s="0" t="n">
        <v>4339</v>
      </c>
    </row>
    <row r="347" customFormat="false" ht="15" hidden="false" customHeight="false" outlineLevel="0" collapsed="false">
      <c r="A347" s="1" t="s">
        <v>62</v>
      </c>
      <c r="B347" s="0" t="s">
        <v>40</v>
      </c>
      <c r="C347" s="0" t="n">
        <v>10</v>
      </c>
      <c r="D347" s="0" t="n">
        <v>4</v>
      </c>
      <c r="E347" s="0" t="n">
        <v>23</v>
      </c>
      <c r="F347" s="0" t="n">
        <v>0</v>
      </c>
      <c r="G347" s="0" t="n">
        <v>1</v>
      </c>
      <c r="H347" s="0" t="n">
        <v>1</v>
      </c>
      <c r="I347" s="0" t="n">
        <v>0</v>
      </c>
      <c r="J347" s="0" t="n">
        <v>0</v>
      </c>
      <c r="L347" s="0" t="n">
        <f aca="false">SUM(COUNTIF(F347,F11),COUNTIF(G347,G11),COUNTIF(H347,H11),COUNTIF(I347,I11),COUNTIF(J347,J11),COUNTIF(K347,K11))</f>
        <v>2</v>
      </c>
      <c r="M347" s="0" t="n">
        <f aca="false">5-L347</f>
        <v>3</v>
      </c>
      <c r="N347" s="0" t="n">
        <f aca="false">COUNTIF(J347,J11)</f>
        <v>1</v>
      </c>
      <c r="P347" s="0" t="n">
        <f aca="false">L347-N347-O347</f>
        <v>1</v>
      </c>
      <c r="Q347" s="0" t="n">
        <v>5602</v>
      </c>
    </row>
    <row r="348" customFormat="false" ht="15" hidden="false" customHeight="false" outlineLevel="0" collapsed="false">
      <c r="A348" s="1" t="s">
        <v>62</v>
      </c>
      <c r="B348" s="0" t="s">
        <v>40</v>
      </c>
      <c r="C348" s="0" t="n">
        <v>11</v>
      </c>
      <c r="D348" s="0" t="n">
        <v>25</v>
      </c>
      <c r="E348" s="0" t="n">
        <v>35</v>
      </c>
      <c r="F348" s="0" t="n">
        <v>0</v>
      </c>
      <c r="G348" s="0" t="n">
        <v>0</v>
      </c>
      <c r="H348" s="0" t="n">
        <v>1</v>
      </c>
      <c r="I348" s="0" t="n">
        <v>0</v>
      </c>
      <c r="J348" s="0" t="n">
        <v>1</v>
      </c>
      <c r="K348" s="0" t="n">
        <v>0</v>
      </c>
      <c r="L348" s="0" t="n">
        <f aca="false">SUM(COUNTIF(F348,F12),COUNTIF(G348,G12),COUNTIF(H348,H12),COUNTIF(I348,I12),COUNTIF(J348,J12),COUNTIF(K348,K12))</f>
        <v>4</v>
      </c>
      <c r="M348" s="0" t="n">
        <f aca="false">6-L348</f>
        <v>2</v>
      </c>
      <c r="N348" s="0" t="n">
        <f aca="false">COUNTIF(K348,K12)</f>
        <v>1</v>
      </c>
      <c r="O348" s="0" t="n">
        <f aca="false">COUNTIF(J348,J12)</f>
        <v>1</v>
      </c>
      <c r="P348" s="0" t="n">
        <f aca="false">L348-N348-O348</f>
        <v>2</v>
      </c>
      <c r="Q348" s="0" t="n">
        <v>3495</v>
      </c>
    </row>
    <row r="349" customFormat="false" ht="15" hidden="false" customHeight="false" outlineLevel="0" collapsed="false">
      <c r="A349" s="1" t="s">
        <v>62</v>
      </c>
      <c r="B349" s="0" t="s">
        <v>40</v>
      </c>
      <c r="C349" s="0" t="n">
        <v>12</v>
      </c>
      <c r="D349" s="0" t="n">
        <v>5</v>
      </c>
      <c r="E349" s="0" t="n">
        <v>245</v>
      </c>
      <c r="F349" s="0" t="n">
        <v>0</v>
      </c>
      <c r="G349" s="0" t="n">
        <v>1</v>
      </c>
      <c r="H349" s="0" t="n">
        <v>0</v>
      </c>
      <c r="I349" s="0" t="n">
        <v>1</v>
      </c>
      <c r="J349" s="0" t="n">
        <v>1</v>
      </c>
      <c r="K349" s="0" t="n">
        <v>0</v>
      </c>
      <c r="L349" s="0" t="n">
        <f aca="false">SUM(COUNTIF(F349,F13),COUNTIF(G349,G13),COUNTIF(H349,H13),COUNTIF(I349,I13),COUNTIF(J349,J13),COUNTIF(K349,K13))</f>
        <v>4</v>
      </c>
      <c r="M349" s="0" t="n">
        <f aca="false">6-L349</f>
        <v>2</v>
      </c>
      <c r="N349" s="0" t="n">
        <f aca="false">COUNTIF(K349,K13)</f>
        <v>1</v>
      </c>
      <c r="O349" s="0" t="n">
        <f aca="false">COUNTIF(J349,J13)</f>
        <v>1</v>
      </c>
      <c r="P349" s="0" t="n">
        <f aca="false">L349-N349-O349</f>
        <v>2</v>
      </c>
      <c r="Q349" s="0" t="n">
        <v>4844</v>
      </c>
    </row>
    <row r="350" customFormat="false" ht="15" hidden="false" customHeight="false" outlineLevel="0" collapsed="false">
      <c r="A350" s="1" t="s">
        <v>62</v>
      </c>
      <c r="B350" s="0" t="s">
        <v>40</v>
      </c>
      <c r="C350" s="0" t="n">
        <v>13</v>
      </c>
      <c r="D350" s="0" t="n">
        <v>34</v>
      </c>
      <c r="E350" s="0" t="n">
        <v>14</v>
      </c>
      <c r="F350" s="0" t="n">
        <v>1</v>
      </c>
      <c r="G350" s="0" t="n">
        <v>0</v>
      </c>
      <c r="H350" s="0" t="n">
        <v>0</v>
      </c>
      <c r="I350" s="0" t="n">
        <v>1</v>
      </c>
      <c r="J350" s="0" t="n">
        <v>0</v>
      </c>
      <c r="L350" s="0" t="n">
        <f aca="false">SUM(COUNTIF(F350,F14),COUNTIF(G350,G14),COUNTIF(H350,H14),COUNTIF(I350,I14),COUNTIF(J350,J14),COUNTIF(K350,K14))</f>
        <v>3</v>
      </c>
      <c r="M350" s="0" t="n">
        <f aca="false">5-L350</f>
        <v>2</v>
      </c>
      <c r="N350" s="0" t="n">
        <f aca="false">COUNTIF(J350,J14)</f>
        <v>1</v>
      </c>
      <c r="O350" s="0" t="n">
        <f aca="false">COUNTIF(I350,I14)</f>
        <v>1</v>
      </c>
      <c r="P350" s="0" t="n">
        <f aca="false">L350-N350-O350</f>
        <v>1</v>
      </c>
      <c r="Q350" s="0" t="n">
        <v>3349</v>
      </c>
    </row>
    <row r="351" customFormat="false" ht="15" hidden="false" customHeight="false" outlineLevel="0" collapsed="false">
      <c r="A351" s="1" t="s">
        <v>62</v>
      </c>
      <c r="B351" s="0" t="s">
        <v>40</v>
      </c>
      <c r="C351" s="0" t="n">
        <v>14</v>
      </c>
      <c r="D351" s="0" t="n">
        <v>35</v>
      </c>
      <c r="E351" s="0" t="n">
        <v>6</v>
      </c>
      <c r="F351" s="0" t="n">
        <v>0</v>
      </c>
      <c r="G351" s="0" t="n">
        <v>0</v>
      </c>
      <c r="H351" s="0" t="n">
        <v>0</v>
      </c>
      <c r="I351" s="0" t="n">
        <v>0</v>
      </c>
      <c r="J351" s="0" t="n">
        <v>0</v>
      </c>
      <c r="K351" s="0" t="n">
        <v>1</v>
      </c>
      <c r="L351" s="0" t="n">
        <f aca="false">SUM(COUNTIF(F351,F15),COUNTIF(G351,G15),COUNTIF(H351,H15),COUNTIF(I351,I15),COUNTIF(J351,J15),COUNTIF(K351,K15))</f>
        <v>3</v>
      </c>
      <c r="M351" s="0" t="n">
        <f aca="false">6-L351</f>
        <v>3</v>
      </c>
      <c r="N351" s="0" t="n">
        <f aca="false">COUNTIF(K351,K15)</f>
        <v>0</v>
      </c>
      <c r="O351" s="0" t="n">
        <f aca="false">COUNTIF(J351,J15)</f>
        <v>0</v>
      </c>
      <c r="P351" s="0" t="n">
        <f aca="false">L351-N351-O351</f>
        <v>3</v>
      </c>
      <c r="Q351" s="0" t="n">
        <v>6116</v>
      </c>
      <c r="R351" s="8" t="n">
        <f aca="false">SUM(L338:L351)</f>
        <v>44</v>
      </c>
    </row>
    <row r="352" customFormat="false" ht="15" hidden="false" customHeight="false" outlineLevel="0" collapsed="false">
      <c r="A352" s="1" t="s">
        <v>63</v>
      </c>
      <c r="B352" s="0" t="s">
        <v>36</v>
      </c>
      <c r="C352" s="0" t="n">
        <v>1</v>
      </c>
      <c r="D352" s="0" t="n">
        <v>15</v>
      </c>
      <c r="E352" s="0" t="n">
        <v>1234</v>
      </c>
      <c r="F352" s="0" t="n">
        <v>1</v>
      </c>
      <c r="G352" s="0" t="n">
        <v>1</v>
      </c>
      <c r="H352" s="0" t="n">
        <v>1</v>
      </c>
      <c r="I352" s="0" t="n">
        <v>1</v>
      </c>
      <c r="J352" s="0" t="n">
        <v>0</v>
      </c>
      <c r="K352" s="0" t="n">
        <v>0</v>
      </c>
      <c r="L352" s="0" t="n">
        <f aca="false">SUM(COUNTIF(F352,F2),COUNTIF(G352,G2),COUNTIF(H352,H2),COUNTIF(I352,I2),COUNTIF(J352,J2),COUNTIF(K352,K2))</f>
        <v>2</v>
      </c>
      <c r="M352" s="0" t="n">
        <f aca="false">6-L352</f>
        <v>4</v>
      </c>
      <c r="N352" s="0" t="n">
        <f aca="false">COUNTIF(K352,K2)</f>
        <v>1</v>
      </c>
      <c r="O352" s="0" t="n">
        <f aca="false">COUNTIF(J352,J2)</f>
        <v>0</v>
      </c>
      <c r="P352" s="0" t="n">
        <f aca="false">L352-N352-O352</f>
        <v>1</v>
      </c>
      <c r="Q352" s="0" t="n">
        <v>6280</v>
      </c>
    </row>
    <row r="353" customFormat="false" ht="15" hidden="false" customHeight="false" outlineLevel="0" collapsed="false">
      <c r="A353" s="1" t="s">
        <v>63</v>
      </c>
      <c r="B353" s="0" t="s">
        <v>36</v>
      </c>
      <c r="C353" s="0" t="n">
        <v>2</v>
      </c>
      <c r="D353" s="0" t="n">
        <v>45</v>
      </c>
      <c r="E353" s="0" t="n">
        <v>6</v>
      </c>
      <c r="F353" s="0" t="n">
        <v>0</v>
      </c>
      <c r="G353" s="0" t="n">
        <v>0</v>
      </c>
      <c r="H353" s="0" t="n">
        <v>0</v>
      </c>
      <c r="I353" s="0" t="n">
        <v>0</v>
      </c>
      <c r="J353" s="0" t="n">
        <v>0</v>
      </c>
      <c r="K353" s="0" t="n">
        <v>1</v>
      </c>
      <c r="L353" s="0" t="n">
        <f aca="false">SUM(COUNTIF(F353,F3),COUNTIF(G353,G3),COUNTIF(H353,H3),COUNTIF(I353,I3),COUNTIF(J353,J3),COUNTIF(K353,K3))</f>
        <v>3</v>
      </c>
      <c r="M353" s="0" t="n">
        <f aca="false">6-L353</f>
        <v>3</v>
      </c>
      <c r="N353" s="0" t="n">
        <f aca="false">COUNTIF(K353,K3)</f>
        <v>0</v>
      </c>
      <c r="O353" s="0" t="n">
        <f aca="false">COUNTIF(J353,J3)</f>
        <v>0</v>
      </c>
      <c r="P353" s="0" t="n">
        <f aca="false">L353-N353-O353</f>
        <v>3</v>
      </c>
      <c r="Q353" s="0" t="n">
        <v>5186</v>
      </c>
    </row>
    <row r="354" customFormat="false" ht="15" hidden="false" customHeight="false" outlineLevel="0" collapsed="false">
      <c r="A354" s="1" t="s">
        <v>63</v>
      </c>
      <c r="B354" s="0" t="s">
        <v>36</v>
      </c>
      <c r="C354" s="0" t="n">
        <v>3</v>
      </c>
      <c r="D354" s="0" t="n">
        <v>6</v>
      </c>
      <c r="E354" s="0" t="n">
        <v>1</v>
      </c>
      <c r="F354" s="0" t="n">
        <v>1</v>
      </c>
      <c r="G354" s="0" t="n">
        <v>0</v>
      </c>
      <c r="H354" s="0" t="n">
        <v>0</v>
      </c>
      <c r="I354" s="0" t="n">
        <v>0</v>
      </c>
      <c r="J354" s="0" t="n">
        <v>0</v>
      </c>
      <c r="K354" s="0" t="n">
        <v>0</v>
      </c>
      <c r="L354" s="0" t="n">
        <f aca="false">SUM(COUNTIF(F354,F4),COUNTIF(G354,G4),COUNTIF(H354,H4),COUNTIF(I354,I4),COUNTIF(J354,J4),COUNTIF(K354,K4))</f>
        <v>4</v>
      </c>
      <c r="M354" s="0" t="n">
        <f aca="false">6-L354</f>
        <v>2</v>
      </c>
      <c r="N354" s="0" t="n">
        <f aca="false">COUNTIF(K354,K4)</f>
        <v>0</v>
      </c>
      <c r="O354" s="0" t="n">
        <f aca="false">COUNTIF(J354,J4)</f>
        <v>1</v>
      </c>
      <c r="P354" s="0" t="n">
        <f aca="false">L354-N354-O354</f>
        <v>3</v>
      </c>
      <c r="Q354" s="0" t="n">
        <v>2715</v>
      </c>
    </row>
    <row r="355" customFormat="false" ht="15" hidden="false" customHeight="false" outlineLevel="0" collapsed="false">
      <c r="A355" s="1" t="s">
        <v>63</v>
      </c>
      <c r="B355" s="0" t="s">
        <v>36</v>
      </c>
      <c r="C355" s="0" t="n">
        <v>4</v>
      </c>
      <c r="D355" s="0" t="n">
        <v>4</v>
      </c>
      <c r="E355" s="0" t="n">
        <v>123</v>
      </c>
      <c r="F355" s="0" t="n">
        <v>1</v>
      </c>
      <c r="G355" s="0" t="n">
        <v>1</v>
      </c>
      <c r="H355" s="0" t="n">
        <v>1</v>
      </c>
      <c r="I355" s="0" t="n">
        <v>0</v>
      </c>
      <c r="J355" s="0" t="n">
        <v>0</v>
      </c>
      <c r="L355" s="0" t="n">
        <f aca="false">SUM(COUNTIF(F355,F5),COUNTIF(G355,G5),COUNTIF(H355,H5),COUNTIF(I355,I5),COUNTIF(J355,J5),COUNTIF(K355,K5))</f>
        <v>1</v>
      </c>
      <c r="M355" s="0" t="n">
        <f aca="false">5-L355</f>
        <v>4</v>
      </c>
      <c r="N355" s="0" t="n">
        <f aca="false">COUNTIF(J355,J5)</f>
        <v>1</v>
      </c>
      <c r="O355" s="0" t="n">
        <f aca="false">COUNTIF(I355,I5)</f>
        <v>0</v>
      </c>
      <c r="P355" s="0" t="n">
        <f aca="false">L355-N355-O355</f>
        <v>0</v>
      </c>
      <c r="Q355" s="0" t="n">
        <v>4821</v>
      </c>
    </row>
    <row r="356" customFormat="false" ht="15" hidden="false" customHeight="false" outlineLevel="0" collapsed="false">
      <c r="A356" s="1" t="s">
        <v>63</v>
      </c>
      <c r="B356" s="0" t="s">
        <v>36</v>
      </c>
      <c r="C356" s="0" t="n">
        <v>5</v>
      </c>
      <c r="D356" s="0" t="n">
        <v>5</v>
      </c>
      <c r="E356" s="7" t="n">
        <v>5</v>
      </c>
      <c r="F356" s="0" t="n">
        <v>0</v>
      </c>
      <c r="G356" s="0" t="n">
        <v>0</v>
      </c>
      <c r="H356" s="0" t="n">
        <v>0</v>
      </c>
      <c r="I356" s="0" t="n">
        <v>0</v>
      </c>
      <c r="J356" s="0" t="n">
        <v>1</v>
      </c>
      <c r="L356" s="0" t="n">
        <f aca="false">SUM(COUNTIF(F356,F6),COUNTIF(G356,G6),COUNTIF(H356,H6),COUNTIF(I356,I6),COUNTIF(J356,J6),COUNTIF(K356,K6))</f>
        <v>5</v>
      </c>
      <c r="M356" s="0" t="n">
        <f aca="false">5-L356</f>
        <v>0</v>
      </c>
      <c r="N356" s="0" t="n">
        <f aca="false">COUNTIF(J356,J6)</f>
        <v>1</v>
      </c>
      <c r="P356" s="0" t="n">
        <f aca="false">L356-N356-O356</f>
        <v>4</v>
      </c>
      <c r="Q356" s="0" t="n">
        <v>1553</v>
      </c>
    </row>
    <row r="357" customFormat="false" ht="15" hidden="false" customHeight="false" outlineLevel="0" collapsed="false">
      <c r="A357" s="1" t="s">
        <v>63</v>
      </c>
      <c r="B357" s="0" t="s">
        <v>36</v>
      </c>
      <c r="C357" s="0" t="n">
        <v>6</v>
      </c>
      <c r="D357" s="0" t="n">
        <v>15</v>
      </c>
      <c r="E357" s="0" t="n">
        <v>1234</v>
      </c>
      <c r="F357" s="0" t="n">
        <v>1</v>
      </c>
      <c r="G357" s="0" t="n">
        <v>1</v>
      </c>
      <c r="H357" s="0" t="n">
        <v>1</v>
      </c>
      <c r="I357" s="0" t="n">
        <v>1</v>
      </c>
      <c r="J357" s="0" t="n">
        <v>0</v>
      </c>
      <c r="K357" s="0" t="n">
        <v>0</v>
      </c>
      <c r="L357" s="0" t="n">
        <f aca="false">SUM(COUNTIF(F357,F7),COUNTIF(G357,G7),COUNTIF(H357,H7),COUNTIF(I357,I7),COUNTIF(J357,J7),COUNTIF(K357,K7))</f>
        <v>2</v>
      </c>
      <c r="M357" s="0" t="n">
        <f aca="false">6-L357</f>
        <v>4</v>
      </c>
      <c r="N357" s="0" t="n">
        <f aca="false">COUNTIF(K357,K7)</f>
        <v>1</v>
      </c>
      <c r="O357" s="0" t="n">
        <f aca="false">COUNTIF(J357,J7)</f>
        <v>0</v>
      </c>
      <c r="P357" s="0" t="n">
        <f aca="false">L357-N357-O357</f>
        <v>1</v>
      </c>
      <c r="Q357" s="0" t="n">
        <v>3416</v>
      </c>
    </row>
    <row r="358" customFormat="false" ht="15" hidden="false" customHeight="false" outlineLevel="0" collapsed="false">
      <c r="A358" s="1" t="s">
        <v>63</v>
      </c>
      <c r="B358" s="0" t="s">
        <v>36</v>
      </c>
      <c r="C358" s="0" t="n">
        <v>7</v>
      </c>
      <c r="D358" s="0" t="n">
        <v>345</v>
      </c>
      <c r="E358" s="6" t="n">
        <v>45</v>
      </c>
      <c r="F358" s="0" t="n">
        <v>0</v>
      </c>
      <c r="G358" s="0" t="n">
        <v>0</v>
      </c>
      <c r="H358" s="0" t="n">
        <v>0</v>
      </c>
      <c r="I358" s="0" t="n">
        <v>1</v>
      </c>
      <c r="J358" s="0" t="n">
        <v>1</v>
      </c>
      <c r="K358" s="0" t="n">
        <v>0</v>
      </c>
      <c r="L358" s="0" t="n">
        <f aca="false">SUM(COUNTIF(F358,F8),COUNTIF(G358,G8),COUNTIF(H358,H8),COUNTIF(I358,I8),COUNTIF(J358,J8),COUNTIF(K358,K8))</f>
        <v>5</v>
      </c>
      <c r="M358" s="0" t="n">
        <f aca="false">6-L358</f>
        <v>1</v>
      </c>
      <c r="N358" s="0" t="n">
        <f aca="false">COUNTIF(K358,K8)</f>
        <v>1</v>
      </c>
      <c r="O358" s="0" t="n">
        <f aca="false">COUNTIF(J358,J8)</f>
        <v>1</v>
      </c>
      <c r="P358" s="0" t="n">
        <f aca="false">L358-N358-O358</f>
        <v>3</v>
      </c>
      <c r="Q358" s="0" t="n">
        <v>3562</v>
      </c>
    </row>
    <row r="359" customFormat="false" ht="15" hidden="false" customHeight="false" outlineLevel="0" collapsed="false">
      <c r="A359" s="1" t="s">
        <v>63</v>
      </c>
      <c r="B359" s="0" t="s">
        <v>36</v>
      </c>
      <c r="C359" s="0" t="n">
        <v>8</v>
      </c>
      <c r="D359" s="0" t="n">
        <v>24</v>
      </c>
      <c r="E359" s="0" t="n">
        <v>5</v>
      </c>
      <c r="F359" s="0" t="n">
        <v>0</v>
      </c>
      <c r="G359" s="0" t="n">
        <v>0</v>
      </c>
      <c r="H359" s="0" t="n">
        <v>0</v>
      </c>
      <c r="I359" s="0" t="n">
        <v>0</v>
      </c>
      <c r="J359" s="0" t="n">
        <v>1</v>
      </c>
      <c r="L359" s="0" t="n">
        <f aca="false">SUM(COUNTIF(F359,F9),COUNTIF(G359,G9),COUNTIF(H359,H9),COUNTIF(I359,I9),COUNTIF(J359,J9),COUNTIF(K359,K9))</f>
        <v>2</v>
      </c>
      <c r="M359" s="0" t="n">
        <f aca="false">5-L359</f>
        <v>3</v>
      </c>
      <c r="N359" s="0" t="n">
        <f aca="false">COUNTIF(J359,J9)</f>
        <v>0</v>
      </c>
      <c r="P359" s="0" t="n">
        <f aca="false">L359-N359-O359</f>
        <v>2</v>
      </c>
      <c r="Q359" s="0" t="n">
        <v>3442</v>
      </c>
    </row>
    <row r="360" customFormat="false" ht="15" hidden="false" customHeight="false" outlineLevel="0" collapsed="false">
      <c r="A360" s="1" t="s">
        <v>63</v>
      </c>
      <c r="B360" s="0" t="s">
        <v>36</v>
      </c>
      <c r="C360" s="0" t="n">
        <v>9</v>
      </c>
      <c r="D360" s="0" t="n">
        <v>6</v>
      </c>
      <c r="E360" s="7" t="n">
        <v>6</v>
      </c>
      <c r="F360" s="0" t="n">
        <v>0</v>
      </c>
      <c r="G360" s="0" t="n">
        <v>0</v>
      </c>
      <c r="H360" s="0" t="n">
        <v>0</v>
      </c>
      <c r="I360" s="0" t="n">
        <v>0</v>
      </c>
      <c r="J360" s="0" t="n">
        <v>0</v>
      </c>
      <c r="K360" s="0" t="n">
        <v>1</v>
      </c>
      <c r="L360" s="0" t="n">
        <f aca="false">SUM(COUNTIF(F360,F10),COUNTIF(G360,G10),COUNTIF(H360,H10),COUNTIF(I360,I10),COUNTIF(J360,J10),COUNTIF(K360,K10))</f>
        <v>6</v>
      </c>
      <c r="M360" s="0" t="n">
        <f aca="false">6-L360</f>
        <v>0</v>
      </c>
      <c r="N360" s="0" t="n">
        <f aca="false">COUNTIF(K360,K10)</f>
        <v>1</v>
      </c>
      <c r="O360" s="0" t="n">
        <f aca="false">COUNTIF(J360,J10)</f>
        <v>1</v>
      </c>
      <c r="P360" s="0" t="n">
        <f aca="false">L360-N360-O360</f>
        <v>4</v>
      </c>
      <c r="Q360" s="0" t="n">
        <v>5746</v>
      </c>
    </row>
    <row r="361" customFormat="false" ht="15" hidden="false" customHeight="false" outlineLevel="0" collapsed="false">
      <c r="A361" s="1" t="s">
        <v>63</v>
      </c>
      <c r="B361" s="0" t="s">
        <v>36</v>
      </c>
      <c r="C361" s="0" t="n">
        <v>10</v>
      </c>
      <c r="D361" s="0" t="n">
        <v>4</v>
      </c>
      <c r="E361" s="0" t="n">
        <v>1234</v>
      </c>
      <c r="F361" s="0" t="n">
        <v>1</v>
      </c>
      <c r="G361" s="0" t="n">
        <v>1</v>
      </c>
      <c r="H361" s="0" t="n">
        <v>1</v>
      </c>
      <c r="I361" s="0" t="n">
        <v>1</v>
      </c>
      <c r="J361" s="0" t="n">
        <v>0</v>
      </c>
      <c r="L361" s="0" t="n">
        <f aca="false">SUM(COUNTIF(F361,F11),COUNTIF(G361,G11),COUNTIF(H361,H11),COUNTIF(I361,I11),COUNTIF(J361,J11),COUNTIF(K361,K11))</f>
        <v>2</v>
      </c>
      <c r="M361" s="0" t="n">
        <f aca="false">5-L361</f>
        <v>3</v>
      </c>
      <c r="N361" s="0" t="n">
        <f aca="false">COUNTIF(J361,J11)</f>
        <v>1</v>
      </c>
      <c r="P361" s="0" t="n">
        <f aca="false">L361-N361-O361</f>
        <v>1</v>
      </c>
      <c r="Q361" s="0" t="n">
        <v>5336</v>
      </c>
    </row>
    <row r="362" customFormat="false" ht="15" hidden="false" customHeight="false" outlineLevel="0" collapsed="false">
      <c r="A362" s="1" t="s">
        <v>63</v>
      </c>
      <c r="B362" s="0" t="s">
        <v>36</v>
      </c>
      <c r="C362" s="0" t="n">
        <v>11</v>
      </c>
      <c r="D362" s="0" t="n">
        <v>25</v>
      </c>
      <c r="E362" s="7" t="n">
        <v>25</v>
      </c>
      <c r="F362" s="0" t="n">
        <v>0</v>
      </c>
      <c r="G362" s="0" t="n">
        <v>1</v>
      </c>
      <c r="H362" s="0" t="n">
        <v>0</v>
      </c>
      <c r="I362" s="0" t="n">
        <v>0</v>
      </c>
      <c r="J362" s="0" t="n">
        <v>1</v>
      </c>
      <c r="K362" s="0" t="n">
        <v>0</v>
      </c>
      <c r="L362" s="0" t="n">
        <f aca="false">SUM(COUNTIF(F362,F12),COUNTIF(G362,G12),COUNTIF(H362,H12),COUNTIF(I362,I12),COUNTIF(J362,J12),COUNTIF(K362,K12))</f>
        <v>6</v>
      </c>
      <c r="M362" s="0" t="n">
        <f aca="false">6-L362</f>
        <v>0</v>
      </c>
      <c r="N362" s="0" t="n">
        <f aca="false">COUNTIF(K362,K12)</f>
        <v>1</v>
      </c>
      <c r="O362" s="0" t="n">
        <f aca="false">COUNTIF(J362,J12)</f>
        <v>1</v>
      </c>
      <c r="P362" s="0" t="n">
        <f aca="false">L362-N362-O362</f>
        <v>4</v>
      </c>
      <c r="Q362" s="0" t="n">
        <v>3255</v>
      </c>
    </row>
    <row r="363" customFormat="false" ht="15" hidden="false" customHeight="false" outlineLevel="0" collapsed="false">
      <c r="A363" s="1" t="s">
        <v>63</v>
      </c>
      <c r="B363" s="0" t="s">
        <v>36</v>
      </c>
      <c r="C363" s="0" t="n">
        <v>12</v>
      </c>
      <c r="D363" s="0" t="n">
        <v>5</v>
      </c>
      <c r="E363" s="7" t="n">
        <v>5</v>
      </c>
      <c r="F363" s="0" t="n">
        <v>0</v>
      </c>
      <c r="G363" s="0" t="n">
        <v>0</v>
      </c>
      <c r="H363" s="0" t="n">
        <v>0</v>
      </c>
      <c r="I363" s="0" t="n">
        <v>0</v>
      </c>
      <c r="J363" s="0" t="n">
        <v>1</v>
      </c>
      <c r="K363" s="0" t="n">
        <v>0</v>
      </c>
      <c r="L363" s="0" t="n">
        <f aca="false">SUM(COUNTIF(F363,F13),COUNTIF(G363,G13),COUNTIF(H363,H13),COUNTIF(I363,I13),COUNTIF(J363,J13),COUNTIF(K363,K13))</f>
        <v>6</v>
      </c>
      <c r="M363" s="0" t="n">
        <f aca="false">6-L363</f>
        <v>0</v>
      </c>
      <c r="N363" s="0" t="n">
        <f aca="false">COUNTIF(K363,K13)</f>
        <v>1</v>
      </c>
      <c r="O363" s="0" t="n">
        <f aca="false">COUNTIF(J363,J13)</f>
        <v>1</v>
      </c>
      <c r="P363" s="0" t="n">
        <f aca="false">L363-N363-O363</f>
        <v>4</v>
      </c>
      <c r="Q363" s="0" t="n">
        <v>3549</v>
      </c>
    </row>
    <row r="364" customFormat="false" ht="15" hidden="false" customHeight="false" outlineLevel="0" collapsed="false">
      <c r="A364" s="1" t="s">
        <v>63</v>
      </c>
      <c r="B364" s="0" t="s">
        <v>36</v>
      </c>
      <c r="C364" s="0" t="n">
        <v>13</v>
      </c>
      <c r="D364" s="0" t="n">
        <v>34</v>
      </c>
      <c r="E364" s="0" t="n">
        <v>1</v>
      </c>
      <c r="F364" s="0" t="n">
        <v>1</v>
      </c>
      <c r="G364" s="0" t="n">
        <v>0</v>
      </c>
      <c r="H364" s="0" t="n">
        <v>0</v>
      </c>
      <c r="I364" s="0" t="n">
        <v>0</v>
      </c>
      <c r="J364" s="0" t="n">
        <v>0</v>
      </c>
      <c r="L364" s="0" t="n">
        <f aca="false">SUM(COUNTIF(F364,F14),COUNTIF(G364,G14),COUNTIF(H364,H14),COUNTIF(I364,I14),COUNTIF(J364,J14),COUNTIF(K364,K14))</f>
        <v>2</v>
      </c>
      <c r="M364" s="0" t="n">
        <f aca="false">5-L364</f>
        <v>3</v>
      </c>
      <c r="N364" s="0" t="n">
        <f aca="false">COUNTIF(J364,J14)</f>
        <v>1</v>
      </c>
      <c r="O364" s="0" t="n">
        <f aca="false">COUNTIF(I364,I14)</f>
        <v>0</v>
      </c>
      <c r="P364" s="0" t="n">
        <f aca="false">L364-N364-O364</f>
        <v>1</v>
      </c>
      <c r="Q364" s="0" t="n">
        <v>3566</v>
      </c>
    </row>
    <row r="365" customFormat="false" ht="15" hidden="false" customHeight="false" outlineLevel="0" collapsed="false">
      <c r="A365" s="1" t="s">
        <v>63</v>
      </c>
      <c r="B365" s="0" t="s">
        <v>36</v>
      </c>
      <c r="C365" s="0" t="n">
        <v>14</v>
      </c>
      <c r="D365" s="0" t="n">
        <v>35</v>
      </c>
      <c r="E365" s="6" t="n">
        <v>5</v>
      </c>
      <c r="F365" s="0" t="n">
        <v>0</v>
      </c>
      <c r="G365" s="0" t="n">
        <v>0</v>
      </c>
      <c r="H365" s="0" t="n">
        <v>0</v>
      </c>
      <c r="I365" s="0" t="n">
        <v>0</v>
      </c>
      <c r="J365" s="0" t="n">
        <v>1</v>
      </c>
      <c r="K365" s="0" t="n">
        <v>0</v>
      </c>
      <c r="L365" s="0" t="n">
        <f aca="false">SUM(COUNTIF(F365,F15),COUNTIF(G365,G15),COUNTIF(H365,H15),COUNTIF(I365,I15),COUNTIF(J365,J15),COUNTIF(K365,K15))</f>
        <v>5</v>
      </c>
      <c r="M365" s="0" t="n">
        <f aca="false">6-L365</f>
        <v>1</v>
      </c>
      <c r="N365" s="0" t="n">
        <f aca="false">COUNTIF(K365,K15)</f>
        <v>1</v>
      </c>
      <c r="O365" s="0" t="n">
        <f aca="false">COUNTIF(J365,J15)</f>
        <v>1</v>
      </c>
      <c r="P365" s="0" t="n">
        <f aca="false">L365-N365-O365</f>
        <v>3</v>
      </c>
      <c r="Q365" s="0" t="n">
        <v>5269</v>
      </c>
      <c r="R365" s="8" t="n">
        <f aca="false">SUM(L352:L365)</f>
        <v>51</v>
      </c>
    </row>
    <row r="366" customFormat="false" ht="15" hidden="false" customHeight="false" outlineLevel="0" collapsed="false">
      <c r="A366" s="1" t="s">
        <v>64</v>
      </c>
      <c r="B366" s="0" t="s">
        <v>38</v>
      </c>
      <c r="C366" s="0" t="n">
        <v>1</v>
      </c>
      <c r="D366" s="0" t="n">
        <v>15</v>
      </c>
      <c r="E366" s="0" t="n">
        <v>6</v>
      </c>
      <c r="F366" s="0" t="n">
        <v>0</v>
      </c>
      <c r="G366" s="0" t="n">
        <v>0</v>
      </c>
      <c r="H366" s="0" t="n">
        <v>0</v>
      </c>
      <c r="I366" s="0" t="n">
        <v>0</v>
      </c>
      <c r="J366" s="0" t="n">
        <v>0</v>
      </c>
      <c r="K366" s="0" t="n">
        <v>1</v>
      </c>
      <c r="L366" s="0" t="n">
        <f aca="false">SUM(COUNTIF(F366,F2),COUNTIF(G366,G2),COUNTIF(H366,H2),COUNTIF(I366,I2),COUNTIF(J366,J2),COUNTIF(K366,K2))</f>
        <v>3</v>
      </c>
      <c r="M366" s="0" t="n">
        <f aca="false">6-L366</f>
        <v>3</v>
      </c>
      <c r="N366" s="0" t="n">
        <f aca="false">COUNTIF(K366,K2)</f>
        <v>0</v>
      </c>
      <c r="O366" s="0" t="n">
        <f aca="false">COUNTIF(J366,J2)</f>
        <v>0</v>
      </c>
      <c r="P366" s="0" t="n">
        <f aca="false">L366-N366-O366</f>
        <v>3</v>
      </c>
      <c r="Q366" s="0" t="n">
        <v>5073</v>
      </c>
    </row>
    <row r="367" customFormat="false" ht="15" hidden="false" customHeight="false" outlineLevel="0" collapsed="false">
      <c r="A367" s="1" t="s">
        <v>64</v>
      </c>
      <c r="B367" s="0" t="s">
        <v>38</v>
      </c>
      <c r="C367" s="0" t="n">
        <v>2</v>
      </c>
      <c r="D367" s="0" t="n">
        <v>45</v>
      </c>
      <c r="E367" s="0" t="n">
        <v>25</v>
      </c>
      <c r="F367" s="0" t="n">
        <v>0</v>
      </c>
      <c r="G367" s="0" t="n">
        <v>1</v>
      </c>
      <c r="H367" s="0" t="n">
        <v>0</v>
      </c>
      <c r="I367" s="0" t="n">
        <v>0</v>
      </c>
      <c r="J367" s="0" t="n">
        <v>1</v>
      </c>
      <c r="K367" s="0" t="n">
        <v>0</v>
      </c>
      <c r="L367" s="0" t="n">
        <f aca="false">SUM(COUNTIF(F367,F3),COUNTIF(G367,G3),COUNTIF(H367,H3),COUNTIF(I367,I3),COUNTIF(J367,J3),COUNTIF(K367,K3))</f>
        <v>4</v>
      </c>
      <c r="M367" s="0" t="n">
        <f aca="false">6-L367</f>
        <v>2</v>
      </c>
      <c r="N367" s="0" t="n">
        <f aca="false">COUNTIF(K367,K3)</f>
        <v>1</v>
      </c>
      <c r="O367" s="0" t="n">
        <f aca="false">COUNTIF(J367,J3)</f>
        <v>1</v>
      </c>
      <c r="P367" s="0" t="n">
        <f aca="false">L367-N367-O367</f>
        <v>2</v>
      </c>
      <c r="Q367" s="0" t="n">
        <v>4290</v>
      </c>
    </row>
    <row r="368" customFormat="false" ht="15" hidden="false" customHeight="false" outlineLevel="0" collapsed="false">
      <c r="A368" s="1" t="s">
        <v>64</v>
      </c>
      <c r="B368" s="0" t="s">
        <v>38</v>
      </c>
      <c r="C368" s="0" t="n">
        <v>3</v>
      </c>
      <c r="D368" s="0" t="n">
        <v>6</v>
      </c>
      <c r="E368" s="7" t="n">
        <v>6</v>
      </c>
      <c r="F368" s="0" t="n">
        <v>0</v>
      </c>
      <c r="G368" s="0" t="n">
        <v>0</v>
      </c>
      <c r="H368" s="0" t="n">
        <v>0</v>
      </c>
      <c r="I368" s="0" t="n">
        <v>0</v>
      </c>
      <c r="J368" s="0" t="n">
        <v>0</v>
      </c>
      <c r="K368" s="0" t="n">
        <v>1</v>
      </c>
      <c r="L368" s="0" t="n">
        <f aca="false">SUM(COUNTIF(F368,F4),COUNTIF(G368,G4),COUNTIF(H368,H4),COUNTIF(I368,I4),COUNTIF(J368,J4),COUNTIF(K368,K4))</f>
        <v>6</v>
      </c>
      <c r="M368" s="0" t="n">
        <f aca="false">6-L368</f>
        <v>0</v>
      </c>
      <c r="N368" s="0" t="n">
        <f aca="false">COUNTIF(K368,K4)</f>
        <v>1</v>
      </c>
      <c r="O368" s="0" t="n">
        <f aca="false">COUNTIF(J368,J4)</f>
        <v>1</v>
      </c>
      <c r="P368" s="0" t="n">
        <f aca="false">L368-N368-O368</f>
        <v>4</v>
      </c>
      <c r="Q368" s="0" t="n">
        <v>2077</v>
      </c>
    </row>
    <row r="369" customFormat="false" ht="15" hidden="false" customHeight="false" outlineLevel="0" collapsed="false">
      <c r="A369" s="1" t="s">
        <v>64</v>
      </c>
      <c r="B369" s="0" t="s">
        <v>38</v>
      </c>
      <c r="C369" s="0" t="n">
        <v>4</v>
      </c>
      <c r="D369" s="0" t="n">
        <v>4</v>
      </c>
      <c r="E369" s="0" t="n">
        <v>5</v>
      </c>
      <c r="F369" s="0" t="n">
        <v>0</v>
      </c>
      <c r="G369" s="0" t="n">
        <v>0</v>
      </c>
      <c r="H369" s="0" t="n">
        <v>0</v>
      </c>
      <c r="I369" s="0" t="n">
        <v>0</v>
      </c>
      <c r="J369" s="0" t="n">
        <v>1</v>
      </c>
      <c r="L369" s="0" t="n">
        <f aca="false">SUM(COUNTIF(F369,F5),COUNTIF(G369,G5),COUNTIF(H369,H5),COUNTIF(I369,I5),COUNTIF(J369,J5),COUNTIF(K369,K5))</f>
        <v>3</v>
      </c>
      <c r="M369" s="0" t="n">
        <f aca="false">5-L369</f>
        <v>2</v>
      </c>
      <c r="N369" s="0" t="n">
        <f aca="false">COUNTIF(J369,J5)</f>
        <v>0</v>
      </c>
      <c r="O369" s="0" t="n">
        <f aca="false">COUNTIF(I369,I5)</f>
        <v>0</v>
      </c>
      <c r="P369" s="0" t="n">
        <f aca="false">L369-N369-O369</f>
        <v>3</v>
      </c>
      <c r="Q369" s="0" t="n">
        <v>4647</v>
      </c>
    </row>
    <row r="370" customFormat="false" ht="15" hidden="false" customHeight="false" outlineLevel="0" collapsed="false">
      <c r="A370" s="1" t="s">
        <v>64</v>
      </c>
      <c r="B370" s="0" t="s">
        <v>38</v>
      </c>
      <c r="C370" s="0" t="n">
        <v>5</v>
      </c>
      <c r="D370" s="0" t="n">
        <v>5</v>
      </c>
      <c r="E370" s="0" t="n">
        <v>4</v>
      </c>
      <c r="F370" s="0" t="n">
        <v>0</v>
      </c>
      <c r="G370" s="0" t="n">
        <v>0</v>
      </c>
      <c r="H370" s="0" t="n">
        <v>0</v>
      </c>
      <c r="I370" s="0" t="n">
        <v>1</v>
      </c>
      <c r="J370" s="0" t="n">
        <v>0</v>
      </c>
      <c r="L370" s="0" t="n">
        <f aca="false">SUM(COUNTIF(F370,F6),COUNTIF(G370,G6),COUNTIF(H370,H6),COUNTIF(I370,I6),COUNTIF(J370,J6),COUNTIF(K370,K6))</f>
        <v>3</v>
      </c>
      <c r="M370" s="0" t="n">
        <f aca="false">5-L370</f>
        <v>2</v>
      </c>
      <c r="N370" s="0" t="n">
        <f aca="false">COUNTIF(J370,J6)</f>
        <v>0</v>
      </c>
      <c r="P370" s="0" t="n">
        <f aca="false">L370-N370-O370</f>
        <v>3</v>
      </c>
      <c r="Q370" s="0" t="n">
        <v>1288</v>
      </c>
    </row>
    <row r="371" customFormat="false" ht="15" hidden="false" customHeight="false" outlineLevel="0" collapsed="false">
      <c r="A371" s="1" t="s">
        <v>64</v>
      </c>
      <c r="B371" s="0" t="s">
        <v>38</v>
      </c>
      <c r="C371" s="0" t="n">
        <v>6</v>
      </c>
      <c r="D371" s="0" t="n">
        <v>15</v>
      </c>
      <c r="E371" s="0" t="n">
        <v>4</v>
      </c>
      <c r="F371" s="0" t="n">
        <v>0</v>
      </c>
      <c r="G371" s="0" t="n">
        <v>0</v>
      </c>
      <c r="H371" s="0" t="n">
        <v>0</v>
      </c>
      <c r="I371" s="0" t="n">
        <v>1</v>
      </c>
      <c r="J371" s="0" t="n">
        <v>0</v>
      </c>
      <c r="K371" s="0" t="n">
        <v>0</v>
      </c>
      <c r="L371" s="0" t="n">
        <f aca="false">SUM(COUNTIF(F371,F7),COUNTIF(G371,G7),COUNTIF(H371,H7),COUNTIF(I371,I7),COUNTIF(J371,J7),COUNTIF(K371,K7))</f>
        <v>3</v>
      </c>
      <c r="M371" s="0" t="n">
        <f aca="false">6-L371</f>
        <v>3</v>
      </c>
      <c r="N371" s="0" t="n">
        <f aca="false">COUNTIF(K371,K7)</f>
        <v>1</v>
      </c>
      <c r="O371" s="0" t="n">
        <f aca="false">COUNTIF(J371,J7)</f>
        <v>0</v>
      </c>
      <c r="P371" s="0" t="n">
        <f aca="false">L371-N371-O371</f>
        <v>2</v>
      </c>
      <c r="Q371" s="0" t="n">
        <v>7906</v>
      </c>
    </row>
    <row r="372" customFormat="false" ht="15" hidden="false" customHeight="false" outlineLevel="0" collapsed="false">
      <c r="A372" s="1" t="s">
        <v>64</v>
      </c>
      <c r="B372" s="0" t="s">
        <v>38</v>
      </c>
      <c r="C372" s="0" t="n">
        <v>7</v>
      </c>
      <c r="D372" s="0" t="n">
        <v>345</v>
      </c>
      <c r="E372" s="0" t="n">
        <v>13</v>
      </c>
      <c r="F372" s="0" t="n">
        <v>1</v>
      </c>
      <c r="G372" s="0" t="n">
        <v>0</v>
      </c>
      <c r="H372" s="0" t="n">
        <v>1</v>
      </c>
      <c r="I372" s="0" t="n">
        <v>0</v>
      </c>
      <c r="J372" s="0" t="n">
        <v>0</v>
      </c>
      <c r="K372" s="0" t="n">
        <v>0</v>
      </c>
      <c r="L372" s="0" t="n">
        <f aca="false">SUM(COUNTIF(F372,F8),COUNTIF(G372,G8),COUNTIF(H372,H8),COUNTIF(I372,I8),COUNTIF(J372,J8),COUNTIF(K372,K8))</f>
        <v>3</v>
      </c>
      <c r="M372" s="0" t="n">
        <f aca="false">6-L372</f>
        <v>3</v>
      </c>
      <c r="N372" s="0" t="n">
        <f aca="false">COUNTIF(K372,K8)</f>
        <v>1</v>
      </c>
      <c r="O372" s="0" t="n">
        <f aca="false">COUNTIF(J372,J8)</f>
        <v>0</v>
      </c>
      <c r="P372" s="0" t="n">
        <f aca="false">L372-N372-O372</f>
        <v>2</v>
      </c>
      <c r="Q372" s="0" t="n">
        <v>1674</v>
      </c>
    </row>
    <row r="373" customFormat="false" ht="15" hidden="false" customHeight="false" outlineLevel="0" collapsed="false">
      <c r="A373" s="1" t="s">
        <v>64</v>
      </c>
      <c r="B373" s="0" t="s">
        <v>38</v>
      </c>
      <c r="C373" s="0" t="n">
        <v>8</v>
      </c>
      <c r="D373" s="0" t="n">
        <v>24</v>
      </c>
      <c r="E373" s="0" t="n">
        <v>1</v>
      </c>
      <c r="F373" s="0" t="n">
        <v>1</v>
      </c>
      <c r="G373" s="0" t="n">
        <v>0</v>
      </c>
      <c r="H373" s="0" t="n">
        <v>0</v>
      </c>
      <c r="I373" s="0" t="n">
        <v>0</v>
      </c>
      <c r="J373" s="0" t="n">
        <v>0</v>
      </c>
      <c r="L373" s="0" t="n">
        <f aca="false">SUM(COUNTIF(F373,F9),COUNTIF(G373,G9),COUNTIF(H373,H9),COUNTIF(I373,I9),COUNTIF(J373,J9),COUNTIF(K373,K9))</f>
        <v>2</v>
      </c>
      <c r="M373" s="0" t="n">
        <f aca="false">5-L373</f>
        <v>3</v>
      </c>
      <c r="N373" s="0" t="n">
        <f aca="false">COUNTIF(J373,J9)</f>
        <v>1</v>
      </c>
      <c r="P373" s="0" t="n">
        <f aca="false">L373-N373-O373</f>
        <v>1</v>
      </c>
      <c r="Q373" s="0" t="n">
        <v>2892</v>
      </c>
    </row>
    <row r="374" customFormat="false" ht="15" hidden="false" customHeight="false" outlineLevel="0" collapsed="false">
      <c r="A374" s="1" t="s">
        <v>64</v>
      </c>
      <c r="B374" s="0" t="s">
        <v>38</v>
      </c>
      <c r="C374" s="0" t="n">
        <v>9</v>
      </c>
      <c r="D374" s="0" t="n">
        <v>6</v>
      </c>
      <c r="E374" s="0" t="n">
        <v>2</v>
      </c>
      <c r="F374" s="0" t="n">
        <v>0</v>
      </c>
      <c r="G374" s="0" t="n">
        <v>1</v>
      </c>
      <c r="H374" s="0" t="n">
        <v>0</v>
      </c>
      <c r="I374" s="0" t="n">
        <v>0</v>
      </c>
      <c r="J374" s="0" t="n">
        <v>0</v>
      </c>
      <c r="K374" s="0" t="n">
        <v>0</v>
      </c>
      <c r="L374" s="0" t="n">
        <f aca="false">SUM(COUNTIF(F374,F10),COUNTIF(G374,G10),COUNTIF(H374,H10),COUNTIF(I374,I10),COUNTIF(J374,J10),COUNTIF(K374,K10))</f>
        <v>4</v>
      </c>
      <c r="M374" s="0" t="n">
        <f aca="false">6-L374</f>
        <v>2</v>
      </c>
      <c r="N374" s="0" t="n">
        <f aca="false">COUNTIF(K374,K10)</f>
        <v>0</v>
      </c>
      <c r="O374" s="0" t="n">
        <f aca="false">COUNTIF(J374,J10)</f>
        <v>1</v>
      </c>
      <c r="P374" s="0" t="n">
        <f aca="false">L374-N374-O374</f>
        <v>3</v>
      </c>
      <c r="Q374" s="0" t="n">
        <v>2926</v>
      </c>
    </row>
    <row r="375" customFormat="false" ht="15" hidden="false" customHeight="false" outlineLevel="0" collapsed="false">
      <c r="A375" s="1" t="s">
        <v>64</v>
      </c>
      <c r="B375" s="0" t="s">
        <v>38</v>
      </c>
      <c r="C375" s="0" t="n">
        <v>10</v>
      </c>
      <c r="D375" s="0" t="n">
        <v>4</v>
      </c>
      <c r="E375" s="0" t="n">
        <v>2</v>
      </c>
      <c r="F375" s="0" t="n">
        <v>0</v>
      </c>
      <c r="G375" s="0" t="n">
        <v>1</v>
      </c>
      <c r="H375" s="0" t="n">
        <v>0</v>
      </c>
      <c r="I375" s="0" t="n">
        <v>0</v>
      </c>
      <c r="J375" s="0" t="n">
        <v>0</v>
      </c>
      <c r="L375" s="0" t="n">
        <f aca="false">SUM(COUNTIF(F375,F11),COUNTIF(G375,G11),COUNTIF(H375,H11),COUNTIF(I375,I11),COUNTIF(J375,J11),COUNTIF(K375,K11))</f>
        <v>3</v>
      </c>
      <c r="M375" s="0" t="n">
        <f aca="false">5-L375</f>
        <v>2</v>
      </c>
      <c r="N375" s="0" t="n">
        <f aca="false">COUNTIF(J375,J11)</f>
        <v>1</v>
      </c>
      <c r="P375" s="0" t="n">
        <f aca="false">L375-N375-O375</f>
        <v>2</v>
      </c>
      <c r="Q375" s="0" t="n">
        <v>2188</v>
      </c>
    </row>
    <row r="376" customFormat="false" ht="15" hidden="false" customHeight="false" outlineLevel="0" collapsed="false">
      <c r="A376" s="1" t="s">
        <v>64</v>
      </c>
      <c r="B376" s="0" t="s">
        <v>38</v>
      </c>
      <c r="C376" s="0" t="n">
        <v>11</v>
      </c>
      <c r="D376" s="0" t="n">
        <v>25</v>
      </c>
      <c r="E376" s="0" t="n">
        <v>6</v>
      </c>
      <c r="F376" s="0" t="n">
        <v>0</v>
      </c>
      <c r="G376" s="0" t="n">
        <v>0</v>
      </c>
      <c r="H376" s="0" t="n">
        <v>0</v>
      </c>
      <c r="I376" s="0" t="n">
        <v>0</v>
      </c>
      <c r="J376" s="0" t="n">
        <v>0</v>
      </c>
      <c r="K376" s="0" t="n">
        <v>1</v>
      </c>
      <c r="L376" s="0" t="n">
        <f aca="false">SUM(COUNTIF(F376,F12),COUNTIF(G376,G12),COUNTIF(H376,H12),COUNTIF(I376,I12),COUNTIF(J376,J12),COUNTIF(K376,K12))</f>
        <v>3</v>
      </c>
      <c r="M376" s="0" t="n">
        <f aca="false">6-L376</f>
        <v>3</v>
      </c>
      <c r="N376" s="0" t="n">
        <f aca="false">COUNTIF(K376,K12)</f>
        <v>0</v>
      </c>
      <c r="O376" s="0" t="n">
        <f aca="false">COUNTIF(J376,J12)</f>
        <v>0</v>
      </c>
      <c r="P376" s="0" t="n">
        <f aca="false">L376-N376-O376</f>
        <v>3</v>
      </c>
      <c r="Q376" s="0" t="n">
        <v>2114</v>
      </c>
    </row>
    <row r="377" customFormat="false" ht="15" hidden="false" customHeight="false" outlineLevel="0" collapsed="false">
      <c r="A377" s="1" t="s">
        <v>64</v>
      </c>
      <c r="B377" s="0" t="s">
        <v>38</v>
      </c>
      <c r="C377" s="0" t="n">
        <v>12</v>
      </c>
      <c r="D377" s="0" t="n">
        <v>5</v>
      </c>
      <c r="E377" s="7" t="n">
        <v>5</v>
      </c>
      <c r="F377" s="0" t="n">
        <v>0</v>
      </c>
      <c r="G377" s="0" t="n">
        <v>0</v>
      </c>
      <c r="H377" s="0" t="n">
        <v>0</v>
      </c>
      <c r="I377" s="0" t="n">
        <v>0</v>
      </c>
      <c r="J377" s="0" t="n">
        <v>1</v>
      </c>
      <c r="K377" s="0" t="n">
        <v>0</v>
      </c>
      <c r="L377" s="0" t="n">
        <f aca="false">SUM(COUNTIF(F377,F13),COUNTIF(G377,G13),COUNTIF(H377,H13),COUNTIF(I377,I13),COUNTIF(J377,J13),COUNTIF(K377,K13))</f>
        <v>6</v>
      </c>
      <c r="M377" s="0" t="n">
        <f aca="false">6-L377</f>
        <v>0</v>
      </c>
      <c r="N377" s="0" t="n">
        <f aca="false">COUNTIF(K377,K13)</f>
        <v>1</v>
      </c>
      <c r="O377" s="0" t="n">
        <f aca="false">COUNTIF(J377,J13)</f>
        <v>1</v>
      </c>
      <c r="P377" s="0" t="n">
        <f aca="false">L377-N377-O377</f>
        <v>4</v>
      </c>
      <c r="Q377" s="0" t="n">
        <v>4300</v>
      </c>
    </row>
    <row r="378" customFormat="false" ht="15" hidden="false" customHeight="false" outlineLevel="0" collapsed="false">
      <c r="A378" s="1" t="s">
        <v>64</v>
      </c>
      <c r="B378" s="0" t="s">
        <v>38</v>
      </c>
      <c r="C378" s="0" t="n">
        <v>13</v>
      </c>
      <c r="D378" s="0" t="n">
        <v>34</v>
      </c>
      <c r="E378" s="6" t="n">
        <v>3</v>
      </c>
      <c r="F378" s="0" t="n">
        <v>0</v>
      </c>
      <c r="G378" s="0" t="n">
        <v>0</v>
      </c>
      <c r="H378" s="0" t="n">
        <v>1</v>
      </c>
      <c r="I378" s="0" t="n">
        <v>0</v>
      </c>
      <c r="J378" s="0" t="n">
        <v>0</v>
      </c>
      <c r="L378" s="0" t="n">
        <f aca="false">SUM(COUNTIF(F378,F14),COUNTIF(G378,G14),COUNTIF(H378,H14),COUNTIF(I378,I14),COUNTIF(J378,J14),COUNTIF(K378,K14))</f>
        <v>4</v>
      </c>
      <c r="M378" s="0" t="n">
        <f aca="false">5-L378</f>
        <v>1</v>
      </c>
      <c r="N378" s="0" t="n">
        <f aca="false">COUNTIF(J378,J14)</f>
        <v>1</v>
      </c>
      <c r="O378" s="0" t="n">
        <f aca="false">COUNTIF(I378,I14)</f>
        <v>0</v>
      </c>
      <c r="P378" s="0" t="n">
        <f aca="false">L378-N378-O378</f>
        <v>3</v>
      </c>
      <c r="Q378" s="0" t="n">
        <v>2379</v>
      </c>
    </row>
    <row r="379" customFormat="false" ht="15" hidden="false" customHeight="false" outlineLevel="0" collapsed="false">
      <c r="A379" s="1" t="s">
        <v>64</v>
      </c>
      <c r="B379" s="0" t="s">
        <v>38</v>
      </c>
      <c r="C379" s="0" t="n">
        <v>14</v>
      </c>
      <c r="D379" s="0" t="n">
        <v>35</v>
      </c>
      <c r="E379" s="0" t="n">
        <v>6</v>
      </c>
      <c r="F379" s="0" t="n">
        <v>0</v>
      </c>
      <c r="G379" s="0" t="n">
        <v>0</v>
      </c>
      <c r="H379" s="0" t="n">
        <v>0</v>
      </c>
      <c r="I379" s="0" t="n">
        <v>0</v>
      </c>
      <c r="J379" s="0" t="n">
        <v>0</v>
      </c>
      <c r="K379" s="0" t="n">
        <v>1</v>
      </c>
      <c r="L379" s="0" t="n">
        <f aca="false">SUM(COUNTIF(F379,F15),COUNTIF(G379,G15),COUNTIF(H379,H15),COUNTIF(I379,I15),COUNTIF(J379,J15),COUNTIF(K379,K15))</f>
        <v>3</v>
      </c>
      <c r="M379" s="0" t="n">
        <f aca="false">6-L379</f>
        <v>3</v>
      </c>
      <c r="N379" s="0" t="n">
        <f aca="false">COUNTIF(K379,K15)</f>
        <v>0</v>
      </c>
      <c r="O379" s="0" t="n">
        <f aca="false">COUNTIF(J379,J15)</f>
        <v>0</v>
      </c>
      <c r="P379" s="0" t="n">
        <f aca="false">L379-N379-O379</f>
        <v>3</v>
      </c>
      <c r="Q379" s="0" t="n">
        <v>3521</v>
      </c>
      <c r="R379" s="8" t="n">
        <f aca="false">SUM(L366:L379)</f>
        <v>50</v>
      </c>
    </row>
    <row r="380" customFormat="false" ht="15" hidden="false" customHeight="false" outlineLevel="0" collapsed="false">
      <c r="A380" s="1" t="s">
        <v>65</v>
      </c>
      <c r="B380" s="0" t="s">
        <v>40</v>
      </c>
      <c r="C380" s="0" t="n">
        <v>1</v>
      </c>
      <c r="D380" s="0" t="n">
        <v>15</v>
      </c>
      <c r="E380" s="6" t="n">
        <v>5</v>
      </c>
      <c r="F380" s="0" t="n">
        <v>0</v>
      </c>
      <c r="G380" s="0" t="n">
        <v>0</v>
      </c>
      <c r="H380" s="0" t="n">
        <v>0</v>
      </c>
      <c r="I380" s="0" t="n">
        <v>0</v>
      </c>
      <c r="J380" s="0" t="n">
        <v>1</v>
      </c>
      <c r="K380" s="0" t="n">
        <v>0</v>
      </c>
      <c r="L380" s="0" t="n">
        <f aca="false">SUM(COUNTIF(F380,F2),COUNTIF(G380,G2),COUNTIF(H380,H2),COUNTIF(I380,I2),COUNTIF(J380,J2),COUNTIF(K380,K2))</f>
        <v>5</v>
      </c>
      <c r="M380" s="0" t="n">
        <f aca="false">6-L380</f>
        <v>1</v>
      </c>
      <c r="N380" s="0" t="n">
        <f aca="false">COUNTIF(K380,K2)</f>
        <v>1</v>
      </c>
      <c r="O380" s="0" t="n">
        <f aca="false">COUNTIF(J380,J2)</f>
        <v>1</v>
      </c>
      <c r="P380" s="0" t="n">
        <f aca="false">L380-N380-O380</f>
        <v>3</v>
      </c>
      <c r="Q380" s="0" t="n">
        <v>2503</v>
      </c>
    </row>
    <row r="381" customFormat="false" ht="15" hidden="false" customHeight="false" outlineLevel="0" collapsed="false">
      <c r="A381" s="1" t="s">
        <v>65</v>
      </c>
      <c r="B381" s="0" t="s">
        <v>40</v>
      </c>
      <c r="C381" s="0" t="n">
        <v>2</v>
      </c>
      <c r="D381" s="0" t="n">
        <v>45</v>
      </c>
      <c r="E381" s="0" t="n">
        <v>6</v>
      </c>
      <c r="F381" s="0" t="n">
        <v>0</v>
      </c>
      <c r="G381" s="0" t="n">
        <v>0</v>
      </c>
      <c r="H381" s="0" t="n">
        <v>0</v>
      </c>
      <c r="I381" s="0" t="n">
        <v>0</v>
      </c>
      <c r="J381" s="0" t="n">
        <v>0</v>
      </c>
      <c r="K381" s="0" t="n">
        <v>1</v>
      </c>
      <c r="L381" s="0" t="n">
        <f aca="false">SUM(COUNTIF(F381,F3),COUNTIF(G381,G3),COUNTIF(H381,H3),COUNTIF(I381,I3),COUNTIF(J381,J3),COUNTIF(K381,K3))</f>
        <v>3</v>
      </c>
      <c r="M381" s="0" t="n">
        <f aca="false">6-L381</f>
        <v>3</v>
      </c>
      <c r="N381" s="0" t="n">
        <f aca="false">COUNTIF(K381,K3)</f>
        <v>0</v>
      </c>
      <c r="O381" s="0" t="n">
        <f aca="false">COUNTIF(J381,J3)</f>
        <v>0</v>
      </c>
      <c r="P381" s="0" t="n">
        <f aca="false">L381-N381-O381</f>
        <v>3</v>
      </c>
      <c r="Q381" s="0" t="n">
        <v>3885</v>
      </c>
    </row>
    <row r="382" customFormat="false" ht="15" hidden="false" customHeight="false" outlineLevel="0" collapsed="false">
      <c r="A382" s="1" t="s">
        <v>65</v>
      </c>
      <c r="B382" s="0" t="s">
        <v>40</v>
      </c>
      <c r="C382" s="0" t="n">
        <v>3</v>
      </c>
      <c r="D382" s="0" t="n">
        <v>6</v>
      </c>
      <c r="E382" s="0" t="n">
        <v>5</v>
      </c>
      <c r="F382" s="0" t="n">
        <v>0</v>
      </c>
      <c r="G382" s="0" t="n">
        <v>0</v>
      </c>
      <c r="H382" s="0" t="n">
        <v>0</v>
      </c>
      <c r="I382" s="0" t="n">
        <v>0</v>
      </c>
      <c r="J382" s="0" t="n">
        <v>1</v>
      </c>
      <c r="K382" s="0" t="n">
        <v>0</v>
      </c>
      <c r="L382" s="0" t="n">
        <f aca="false">SUM(COUNTIF(F382,F4),COUNTIF(G382,G4),COUNTIF(H382,H4),COUNTIF(I382,I4),COUNTIF(J382,J4),COUNTIF(K382,K4))</f>
        <v>4</v>
      </c>
      <c r="M382" s="0" t="n">
        <f aca="false">6-L382</f>
        <v>2</v>
      </c>
      <c r="N382" s="0" t="n">
        <f aca="false">COUNTIF(K382,K4)</f>
        <v>0</v>
      </c>
      <c r="O382" s="0" t="n">
        <f aca="false">COUNTIF(J382,J4)</f>
        <v>0</v>
      </c>
      <c r="P382" s="0" t="n">
        <f aca="false">L382-N382-O382</f>
        <v>4</v>
      </c>
      <c r="Q382" s="0" t="n">
        <v>2967</v>
      </c>
    </row>
    <row r="383" customFormat="false" ht="15" hidden="false" customHeight="false" outlineLevel="0" collapsed="false">
      <c r="A383" s="1" t="s">
        <v>65</v>
      </c>
      <c r="B383" s="0" t="s">
        <v>40</v>
      </c>
      <c r="C383" s="0" t="n">
        <v>4</v>
      </c>
      <c r="D383" s="0" t="n">
        <v>4</v>
      </c>
      <c r="E383" s="0" t="n">
        <v>5</v>
      </c>
      <c r="F383" s="0" t="n">
        <v>0</v>
      </c>
      <c r="G383" s="0" t="n">
        <v>0</v>
      </c>
      <c r="H383" s="0" t="n">
        <v>0</v>
      </c>
      <c r="I383" s="0" t="n">
        <v>0</v>
      </c>
      <c r="J383" s="0" t="n">
        <v>1</v>
      </c>
      <c r="L383" s="0" t="n">
        <f aca="false">SUM(COUNTIF(F383,F5),COUNTIF(G383,G5),COUNTIF(H383,H5),COUNTIF(I383,I5),COUNTIF(J383,J5),COUNTIF(K383,K5))</f>
        <v>3</v>
      </c>
      <c r="M383" s="0" t="n">
        <f aca="false">5-L383</f>
        <v>2</v>
      </c>
      <c r="N383" s="0" t="n">
        <f aca="false">COUNTIF(J383,J5)</f>
        <v>0</v>
      </c>
      <c r="O383" s="0" t="n">
        <f aca="false">COUNTIF(I383,I5)</f>
        <v>0</v>
      </c>
      <c r="P383" s="0" t="n">
        <f aca="false">L383-N383-O383</f>
        <v>3</v>
      </c>
      <c r="Q383" s="0" t="n">
        <v>2396</v>
      </c>
    </row>
    <row r="384" customFormat="false" ht="15" hidden="false" customHeight="false" outlineLevel="0" collapsed="false">
      <c r="A384" s="1" t="s">
        <v>65</v>
      </c>
      <c r="B384" s="0" t="s">
        <v>40</v>
      </c>
      <c r="C384" s="0" t="n">
        <v>5</v>
      </c>
      <c r="D384" s="0" t="n">
        <v>5</v>
      </c>
      <c r="E384" s="7" t="n">
        <v>5</v>
      </c>
      <c r="F384" s="0" t="n">
        <v>0</v>
      </c>
      <c r="G384" s="0" t="n">
        <v>0</v>
      </c>
      <c r="H384" s="0" t="n">
        <v>0</v>
      </c>
      <c r="I384" s="0" t="n">
        <v>0</v>
      </c>
      <c r="J384" s="0" t="n">
        <v>1</v>
      </c>
      <c r="L384" s="0" t="n">
        <f aca="false">SUM(COUNTIF(F384,F6),COUNTIF(G384,G6),COUNTIF(H384,H6),COUNTIF(I384,I6),COUNTIF(J384,J6),COUNTIF(K384,K6))</f>
        <v>5</v>
      </c>
      <c r="M384" s="0" t="n">
        <f aca="false">5-L384</f>
        <v>0</v>
      </c>
      <c r="N384" s="0" t="n">
        <f aca="false">COUNTIF(J384,J6)</f>
        <v>1</v>
      </c>
      <c r="P384" s="0" t="n">
        <f aca="false">L384-N384-O384</f>
        <v>4</v>
      </c>
      <c r="Q384" s="0" t="n">
        <v>1178</v>
      </c>
    </row>
    <row r="385" customFormat="false" ht="15" hidden="false" customHeight="false" outlineLevel="0" collapsed="false">
      <c r="A385" s="1" t="s">
        <v>65</v>
      </c>
      <c r="B385" s="0" t="s">
        <v>40</v>
      </c>
      <c r="C385" s="0" t="n">
        <v>6</v>
      </c>
      <c r="D385" s="0" t="n">
        <v>15</v>
      </c>
      <c r="E385" s="0" t="n">
        <v>6</v>
      </c>
      <c r="F385" s="0" t="n">
        <v>0</v>
      </c>
      <c r="G385" s="0" t="n">
        <v>0</v>
      </c>
      <c r="H385" s="0" t="n">
        <v>0</v>
      </c>
      <c r="I385" s="0" t="n">
        <v>0</v>
      </c>
      <c r="J385" s="0" t="n">
        <v>0</v>
      </c>
      <c r="K385" s="0" t="n">
        <v>1</v>
      </c>
      <c r="L385" s="0" t="n">
        <f aca="false">SUM(COUNTIF(F385,F7),COUNTIF(G385,G7),COUNTIF(H385,H7),COUNTIF(I385,I7),COUNTIF(J385,J7),COUNTIF(K385,K7))</f>
        <v>3</v>
      </c>
      <c r="M385" s="0" t="n">
        <f aca="false">6-L385</f>
        <v>3</v>
      </c>
      <c r="N385" s="0" t="n">
        <f aca="false">COUNTIF(K385,K7)</f>
        <v>0</v>
      </c>
      <c r="O385" s="0" t="n">
        <f aca="false">COUNTIF(J385,J7)</f>
        <v>0</v>
      </c>
      <c r="P385" s="0" t="n">
        <f aca="false">L385-N385-O385</f>
        <v>3</v>
      </c>
      <c r="Q385" s="0" t="n">
        <v>4760</v>
      </c>
    </row>
    <row r="386" customFormat="false" ht="15" hidden="false" customHeight="false" outlineLevel="0" collapsed="false">
      <c r="A386" s="1" t="s">
        <v>65</v>
      </c>
      <c r="B386" s="0" t="s">
        <v>40</v>
      </c>
      <c r="C386" s="0" t="n">
        <v>7</v>
      </c>
      <c r="D386" s="0" t="n">
        <v>345</v>
      </c>
      <c r="E386" s="0" t="n">
        <v>6</v>
      </c>
      <c r="F386" s="0" t="n">
        <v>0</v>
      </c>
      <c r="G386" s="0" t="n">
        <v>0</v>
      </c>
      <c r="H386" s="0" t="n">
        <v>0</v>
      </c>
      <c r="I386" s="0" t="n">
        <v>0</v>
      </c>
      <c r="J386" s="0" t="n">
        <v>0</v>
      </c>
      <c r="K386" s="0" t="n">
        <v>1</v>
      </c>
      <c r="L386" s="0" t="n">
        <f aca="false">SUM(COUNTIF(F386,F8),COUNTIF(G386,G8),COUNTIF(H386,H8),COUNTIF(I386,I8),COUNTIF(J386,J8),COUNTIF(K386,K8))</f>
        <v>2</v>
      </c>
      <c r="M386" s="0" t="n">
        <f aca="false">6-L386</f>
        <v>4</v>
      </c>
      <c r="N386" s="0" t="n">
        <f aca="false">COUNTIF(K386,K8)</f>
        <v>0</v>
      </c>
      <c r="O386" s="0" t="n">
        <f aca="false">COUNTIF(J386,J8)</f>
        <v>0</v>
      </c>
      <c r="P386" s="0" t="n">
        <f aca="false">L386-N386-O386</f>
        <v>2</v>
      </c>
      <c r="Q386" s="0" t="n">
        <v>5312</v>
      </c>
    </row>
    <row r="387" customFormat="false" ht="15" hidden="false" customHeight="false" outlineLevel="0" collapsed="false">
      <c r="A387" s="1" t="s">
        <v>65</v>
      </c>
      <c r="B387" s="0" t="s">
        <v>40</v>
      </c>
      <c r="C387" s="0" t="n">
        <v>8</v>
      </c>
      <c r="D387" s="0" t="n">
        <v>24</v>
      </c>
      <c r="E387" s="0" t="n">
        <v>5</v>
      </c>
      <c r="F387" s="0" t="n">
        <v>0</v>
      </c>
      <c r="G387" s="0" t="n">
        <v>0</v>
      </c>
      <c r="H387" s="0" t="n">
        <v>0</v>
      </c>
      <c r="I387" s="0" t="n">
        <v>0</v>
      </c>
      <c r="J387" s="0" t="n">
        <v>1</v>
      </c>
      <c r="L387" s="0" t="n">
        <f aca="false">SUM(COUNTIF(F387,F9),COUNTIF(G387,G9),COUNTIF(H387,H9),COUNTIF(I387,I9),COUNTIF(J387,J9),COUNTIF(K387,K9))</f>
        <v>2</v>
      </c>
      <c r="M387" s="0" t="n">
        <f aca="false">5-L387</f>
        <v>3</v>
      </c>
      <c r="N387" s="0" t="n">
        <f aca="false">COUNTIF(J387,J9)</f>
        <v>0</v>
      </c>
      <c r="P387" s="0" t="n">
        <f aca="false">L387-N387-O387</f>
        <v>2</v>
      </c>
      <c r="Q387" s="0" t="n">
        <v>5181</v>
      </c>
    </row>
    <row r="388" customFormat="false" ht="15" hidden="false" customHeight="false" outlineLevel="0" collapsed="false">
      <c r="A388" s="1" t="s">
        <v>65</v>
      </c>
      <c r="B388" s="0" t="s">
        <v>40</v>
      </c>
      <c r="C388" s="0" t="n">
        <v>9</v>
      </c>
      <c r="D388" s="0" t="n">
        <v>6</v>
      </c>
      <c r="E388" s="0" t="n">
        <v>5</v>
      </c>
      <c r="F388" s="0" t="n">
        <v>0</v>
      </c>
      <c r="G388" s="0" t="n">
        <v>0</v>
      </c>
      <c r="H388" s="0" t="n">
        <v>0</v>
      </c>
      <c r="I388" s="0" t="n">
        <v>0</v>
      </c>
      <c r="J388" s="0" t="n">
        <v>1</v>
      </c>
      <c r="K388" s="0" t="n">
        <v>0</v>
      </c>
      <c r="L388" s="0" t="n">
        <f aca="false">SUM(COUNTIF(F388,F10),COUNTIF(G388,G10),COUNTIF(H388,H10),COUNTIF(I388,I10),COUNTIF(J388,J10),COUNTIF(K388,K10))</f>
        <v>4</v>
      </c>
      <c r="M388" s="0" t="n">
        <f aca="false">6-L388</f>
        <v>2</v>
      </c>
      <c r="N388" s="0" t="n">
        <f aca="false">COUNTIF(K388,K10)</f>
        <v>0</v>
      </c>
      <c r="O388" s="0" t="n">
        <f aca="false">COUNTIF(J388,J10)</f>
        <v>0</v>
      </c>
      <c r="P388" s="0" t="n">
        <f aca="false">L388-N388-O388</f>
        <v>4</v>
      </c>
      <c r="Q388" s="0" t="n">
        <v>3140</v>
      </c>
    </row>
    <row r="389" customFormat="false" ht="15" hidden="false" customHeight="false" outlineLevel="0" collapsed="false">
      <c r="A389" s="1" t="s">
        <v>65</v>
      </c>
      <c r="B389" s="0" t="s">
        <v>40</v>
      </c>
      <c r="C389" s="0" t="n">
        <v>10</v>
      </c>
      <c r="D389" s="0" t="n">
        <v>4</v>
      </c>
      <c r="E389" s="0" t="n">
        <v>5</v>
      </c>
      <c r="F389" s="0" t="n">
        <v>0</v>
      </c>
      <c r="G389" s="0" t="n">
        <v>0</v>
      </c>
      <c r="H389" s="0" t="n">
        <v>0</v>
      </c>
      <c r="I389" s="0" t="n">
        <v>0</v>
      </c>
      <c r="J389" s="0" t="n">
        <v>1</v>
      </c>
      <c r="L389" s="0" t="n">
        <f aca="false">SUM(COUNTIF(F389,F11),COUNTIF(G389,G11),COUNTIF(H389,H11),COUNTIF(I389,I11),COUNTIF(J389,J11),COUNTIF(K389,K11))</f>
        <v>3</v>
      </c>
      <c r="M389" s="0" t="n">
        <f aca="false">5-L389</f>
        <v>2</v>
      </c>
      <c r="N389" s="0" t="n">
        <f aca="false">COUNTIF(J389,J11)</f>
        <v>0</v>
      </c>
      <c r="P389" s="0" t="n">
        <f aca="false">L389-N389-O389</f>
        <v>3</v>
      </c>
      <c r="Q389" s="0" t="n">
        <v>1388</v>
      </c>
    </row>
    <row r="390" customFormat="false" ht="15" hidden="false" customHeight="false" outlineLevel="0" collapsed="false">
      <c r="A390" s="1" t="s">
        <v>65</v>
      </c>
      <c r="B390" s="0" t="s">
        <v>40</v>
      </c>
      <c r="C390" s="0" t="n">
        <v>11</v>
      </c>
      <c r="D390" s="0" t="n">
        <v>25</v>
      </c>
      <c r="E390" s="6" t="n">
        <v>5</v>
      </c>
      <c r="F390" s="0" t="n">
        <v>0</v>
      </c>
      <c r="G390" s="0" t="n">
        <v>0</v>
      </c>
      <c r="H390" s="0" t="n">
        <v>0</v>
      </c>
      <c r="I390" s="0" t="n">
        <v>0</v>
      </c>
      <c r="J390" s="0" t="n">
        <v>1</v>
      </c>
      <c r="K390" s="0" t="n">
        <v>0</v>
      </c>
      <c r="L390" s="0" t="n">
        <f aca="false">SUM(COUNTIF(F390,F12),COUNTIF(G390,G12),COUNTIF(H390,H12),COUNTIF(I390,I12),COUNTIF(J390,J12),COUNTIF(K390,K12))</f>
        <v>5</v>
      </c>
      <c r="M390" s="0" t="n">
        <f aca="false">6-L390</f>
        <v>1</v>
      </c>
      <c r="N390" s="0" t="n">
        <f aca="false">COUNTIF(K390,K12)</f>
        <v>1</v>
      </c>
      <c r="O390" s="0" t="n">
        <f aca="false">COUNTIF(J390,J12)</f>
        <v>1</v>
      </c>
      <c r="P390" s="0" t="n">
        <f aca="false">L390-N390-O390</f>
        <v>3</v>
      </c>
      <c r="Q390" s="0" t="n">
        <v>1476</v>
      </c>
    </row>
    <row r="391" customFormat="false" ht="15" hidden="false" customHeight="false" outlineLevel="0" collapsed="false">
      <c r="A391" s="1" t="s">
        <v>65</v>
      </c>
      <c r="B391" s="0" t="s">
        <v>40</v>
      </c>
      <c r="C391" s="0" t="n">
        <v>12</v>
      </c>
      <c r="D391" s="0" t="n">
        <v>5</v>
      </c>
      <c r="E391" s="0" t="n">
        <v>6</v>
      </c>
      <c r="F391" s="0" t="n">
        <v>0</v>
      </c>
      <c r="G391" s="0" t="n">
        <v>0</v>
      </c>
      <c r="H391" s="0" t="n">
        <v>0</v>
      </c>
      <c r="I391" s="0" t="n">
        <v>0</v>
      </c>
      <c r="J391" s="0" t="n">
        <v>0</v>
      </c>
      <c r="K391" s="0" t="n">
        <v>1</v>
      </c>
      <c r="L391" s="0" t="n">
        <f aca="false">SUM(COUNTIF(F391,F13),COUNTIF(G391,G13),COUNTIF(H391,H13),COUNTIF(I391,I13),COUNTIF(J391,J13),COUNTIF(K391,K13))</f>
        <v>4</v>
      </c>
      <c r="M391" s="0" t="n">
        <f aca="false">6-L391</f>
        <v>2</v>
      </c>
      <c r="N391" s="0" t="n">
        <f aca="false">COUNTIF(K391,K13)</f>
        <v>0</v>
      </c>
      <c r="O391" s="0" t="n">
        <f aca="false">COUNTIF(J391,J13)</f>
        <v>0</v>
      </c>
      <c r="P391" s="0" t="n">
        <f aca="false">L391-N391-O391</f>
        <v>4</v>
      </c>
      <c r="Q391" s="0" t="n">
        <v>2497</v>
      </c>
    </row>
    <row r="392" customFormat="false" ht="15" hidden="false" customHeight="false" outlineLevel="0" collapsed="false">
      <c r="A392" s="1" t="s">
        <v>65</v>
      </c>
      <c r="B392" s="0" t="s">
        <v>40</v>
      </c>
      <c r="C392" s="0" t="n">
        <v>13</v>
      </c>
      <c r="D392" s="0" t="n">
        <v>34</v>
      </c>
      <c r="E392" s="6" t="n">
        <v>4</v>
      </c>
      <c r="F392" s="0" t="n">
        <v>0</v>
      </c>
      <c r="G392" s="0" t="n">
        <v>0</v>
      </c>
      <c r="H392" s="0" t="n">
        <v>0</v>
      </c>
      <c r="I392" s="0" t="n">
        <v>1</v>
      </c>
      <c r="J392" s="0" t="n">
        <v>0</v>
      </c>
      <c r="L392" s="0" t="n">
        <f aca="false">SUM(COUNTIF(F392,F14),COUNTIF(G392,G14),COUNTIF(H392,H14),COUNTIF(I392,I14),COUNTIF(J392,J14),COUNTIF(K392,K14))</f>
        <v>4</v>
      </c>
      <c r="M392" s="0" t="n">
        <f aca="false">5-L392</f>
        <v>1</v>
      </c>
      <c r="N392" s="0" t="n">
        <f aca="false">COUNTIF(J392,J14)</f>
        <v>1</v>
      </c>
      <c r="O392" s="0" t="n">
        <f aca="false">COUNTIF(I392,I14)</f>
        <v>1</v>
      </c>
      <c r="P392" s="0" t="n">
        <f aca="false">L392-N392-O392</f>
        <v>2</v>
      </c>
      <c r="Q392" s="0" t="n">
        <v>2138</v>
      </c>
    </row>
    <row r="393" customFormat="false" ht="15" hidden="false" customHeight="false" outlineLevel="0" collapsed="false">
      <c r="A393" s="1" t="s">
        <v>65</v>
      </c>
      <c r="B393" s="0" t="s">
        <v>40</v>
      </c>
      <c r="C393" s="0" t="n">
        <v>14</v>
      </c>
      <c r="D393" s="0" t="n">
        <v>35</v>
      </c>
      <c r="E393" s="6" t="n">
        <v>5</v>
      </c>
      <c r="F393" s="0" t="n">
        <v>0</v>
      </c>
      <c r="G393" s="0" t="n">
        <v>0</v>
      </c>
      <c r="H393" s="0" t="n">
        <v>0</v>
      </c>
      <c r="I393" s="0" t="n">
        <v>0</v>
      </c>
      <c r="J393" s="0" t="n">
        <v>1</v>
      </c>
      <c r="K393" s="0" t="n">
        <v>0</v>
      </c>
      <c r="L393" s="0" t="n">
        <f aca="false">SUM(COUNTIF(F393,F15),COUNTIF(G393,G15),COUNTIF(H393,H15),COUNTIF(I393,I15),COUNTIF(J393,J15),COUNTIF(K393,K15))</f>
        <v>5</v>
      </c>
      <c r="M393" s="0" t="n">
        <f aca="false">6-L393</f>
        <v>1</v>
      </c>
      <c r="N393" s="0" t="n">
        <f aca="false">COUNTIF(K393,K15)</f>
        <v>1</v>
      </c>
      <c r="O393" s="0" t="n">
        <f aca="false">COUNTIF(J393,J15)</f>
        <v>1</v>
      </c>
      <c r="P393" s="0" t="n">
        <f aca="false">L393-N393-O393</f>
        <v>3</v>
      </c>
      <c r="Q393" s="0" t="n">
        <v>2796</v>
      </c>
      <c r="R393" s="8" t="n">
        <f aca="false">SUM(L380:L393)</f>
        <v>52</v>
      </c>
    </row>
    <row r="394" customFormat="false" ht="15" hidden="false" customHeight="false" outlineLevel="0" collapsed="false">
      <c r="A394" s="1" t="s">
        <v>66</v>
      </c>
      <c r="B394" s="0" t="s">
        <v>36</v>
      </c>
      <c r="C394" s="0" t="n">
        <v>1</v>
      </c>
      <c r="D394" s="0" t="n">
        <v>15</v>
      </c>
      <c r="E394" s="6" t="n">
        <v>5</v>
      </c>
      <c r="F394" s="0" t="n">
        <v>0</v>
      </c>
      <c r="G394" s="0" t="n">
        <v>0</v>
      </c>
      <c r="H394" s="0" t="n">
        <v>0</v>
      </c>
      <c r="I394" s="0" t="n">
        <v>0</v>
      </c>
      <c r="J394" s="0" t="n">
        <v>1</v>
      </c>
      <c r="K394" s="0" t="n">
        <v>0</v>
      </c>
      <c r="L394" s="0" t="n">
        <f aca="false">SUM(COUNTIF(F394,F2),COUNTIF(G394,G2),COUNTIF(H394,H2),COUNTIF(I394,I2),COUNTIF(J394,J2),COUNTIF(K394,K2))</f>
        <v>5</v>
      </c>
      <c r="M394" s="0" t="n">
        <f aca="false">6-L394</f>
        <v>1</v>
      </c>
      <c r="N394" s="0" t="n">
        <f aca="false">COUNTIF(K394,K2)</f>
        <v>1</v>
      </c>
      <c r="O394" s="0" t="n">
        <f aca="false">COUNTIF(J394,J2)</f>
        <v>1</v>
      </c>
      <c r="P394" s="0" t="n">
        <f aca="false">L394-N394-O394</f>
        <v>3</v>
      </c>
      <c r="Q394" s="0" t="n">
        <v>2876</v>
      </c>
    </row>
    <row r="395" customFormat="false" ht="15" hidden="false" customHeight="false" outlineLevel="0" collapsed="false">
      <c r="A395" s="1" t="s">
        <v>66</v>
      </c>
      <c r="B395" s="0" t="s">
        <v>36</v>
      </c>
      <c r="C395" s="0" t="n">
        <v>2</v>
      </c>
      <c r="D395" s="0" t="n">
        <v>45</v>
      </c>
      <c r="E395" s="0" t="n">
        <v>6</v>
      </c>
      <c r="F395" s="0" t="n">
        <v>0</v>
      </c>
      <c r="G395" s="0" t="n">
        <v>0</v>
      </c>
      <c r="H395" s="0" t="n">
        <v>0</v>
      </c>
      <c r="I395" s="0" t="n">
        <v>0</v>
      </c>
      <c r="J395" s="0" t="n">
        <v>0</v>
      </c>
      <c r="K395" s="0" t="n">
        <v>1</v>
      </c>
      <c r="L395" s="0" t="n">
        <f aca="false">SUM(COUNTIF(F395,F3),COUNTIF(G395,G3),COUNTIF(H395,H3),COUNTIF(I395,I3),COUNTIF(J395,J3),COUNTIF(K395,K3))</f>
        <v>3</v>
      </c>
      <c r="M395" s="0" t="n">
        <f aca="false">6-L395</f>
        <v>3</v>
      </c>
      <c r="N395" s="0" t="n">
        <f aca="false">COUNTIF(K395,K3)</f>
        <v>0</v>
      </c>
      <c r="O395" s="0" t="n">
        <f aca="false">COUNTIF(J395,J3)</f>
        <v>0</v>
      </c>
      <c r="P395" s="0" t="n">
        <f aca="false">L395-N395-O395</f>
        <v>3</v>
      </c>
      <c r="Q395" s="0" t="n">
        <v>669</v>
      </c>
    </row>
    <row r="396" customFormat="false" ht="15" hidden="false" customHeight="false" outlineLevel="0" collapsed="false">
      <c r="A396" s="1" t="s">
        <v>66</v>
      </c>
      <c r="B396" s="0" t="s">
        <v>36</v>
      </c>
      <c r="C396" s="0" t="n">
        <v>3</v>
      </c>
      <c r="D396" s="0" t="n">
        <v>6</v>
      </c>
      <c r="E396" s="0" t="n">
        <v>5</v>
      </c>
      <c r="F396" s="0" t="n">
        <v>0</v>
      </c>
      <c r="G396" s="0" t="n">
        <v>0</v>
      </c>
      <c r="H396" s="0" t="n">
        <v>0</v>
      </c>
      <c r="I396" s="0" t="n">
        <v>0</v>
      </c>
      <c r="J396" s="0" t="n">
        <v>1</v>
      </c>
      <c r="K396" s="0" t="n">
        <v>0</v>
      </c>
      <c r="L396" s="0" t="n">
        <f aca="false">SUM(COUNTIF(F396,F4),COUNTIF(G396,G4),COUNTIF(H396,H4),COUNTIF(I396,I4),COUNTIF(J396,J4),COUNTIF(K396,K4))</f>
        <v>4</v>
      </c>
      <c r="M396" s="0" t="n">
        <f aca="false">6-L396</f>
        <v>2</v>
      </c>
      <c r="N396" s="0" t="n">
        <f aca="false">COUNTIF(K396,K4)</f>
        <v>0</v>
      </c>
      <c r="O396" s="0" t="n">
        <f aca="false">COUNTIF(J396,J4)</f>
        <v>0</v>
      </c>
      <c r="P396" s="0" t="n">
        <f aca="false">L396-N396-O396</f>
        <v>4</v>
      </c>
      <c r="Q396" s="0" t="n">
        <v>1658</v>
      </c>
    </row>
    <row r="397" customFormat="false" ht="15" hidden="false" customHeight="false" outlineLevel="0" collapsed="false">
      <c r="A397" s="1" t="s">
        <v>66</v>
      </c>
      <c r="B397" s="0" t="s">
        <v>36</v>
      </c>
      <c r="C397" s="0" t="n">
        <v>4</v>
      </c>
      <c r="D397" s="0" t="n">
        <v>4</v>
      </c>
      <c r="E397" s="0" t="n">
        <v>1234</v>
      </c>
      <c r="F397" s="0" t="n">
        <v>1</v>
      </c>
      <c r="G397" s="0" t="n">
        <v>1</v>
      </c>
      <c r="H397" s="0" t="n">
        <v>1</v>
      </c>
      <c r="I397" s="0" t="n">
        <v>1</v>
      </c>
      <c r="J397" s="0" t="n">
        <v>0</v>
      </c>
      <c r="L397" s="0" t="n">
        <f aca="false">SUM(COUNTIF(F397,F5),COUNTIF(G397,G5),COUNTIF(H397,H5),COUNTIF(I397,I5),COUNTIF(J397,J5),COUNTIF(K397,K5))</f>
        <v>2</v>
      </c>
      <c r="M397" s="0" t="n">
        <f aca="false">5-L397</f>
        <v>3</v>
      </c>
      <c r="N397" s="0" t="n">
        <f aca="false">COUNTIF(J397,J5)</f>
        <v>1</v>
      </c>
      <c r="O397" s="0" t="n">
        <f aca="false">COUNTIF(I397,I5)</f>
        <v>1</v>
      </c>
      <c r="P397" s="0" t="n">
        <f aca="false">L397-N397-O397</f>
        <v>0</v>
      </c>
      <c r="Q397" s="0" t="n">
        <v>4336</v>
      </c>
    </row>
    <row r="398" customFormat="false" ht="15" hidden="false" customHeight="false" outlineLevel="0" collapsed="false">
      <c r="A398" s="1" t="s">
        <v>66</v>
      </c>
      <c r="B398" s="0" t="s">
        <v>36</v>
      </c>
      <c r="C398" s="0" t="n">
        <v>5</v>
      </c>
      <c r="D398" s="0" t="n">
        <v>5</v>
      </c>
      <c r="E398" s="0" t="n">
        <v>2</v>
      </c>
      <c r="F398" s="0" t="n">
        <v>0</v>
      </c>
      <c r="G398" s="0" t="n">
        <v>1</v>
      </c>
      <c r="H398" s="0" t="n">
        <v>0</v>
      </c>
      <c r="I398" s="0" t="n">
        <v>0</v>
      </c>
      <c r="J398" s="0" t="n">
        <v>0</v>
      </c>
      <c r="L398" s="0" t="n">
        <f aca="false">SUM(COUNTIF(F398,F6),COUNTIF(G398,G6),COUNTIF(H398,H6),COUNTIF(I398,I6),COUNTIF(J398,J6),COUNTIF(K398,K6))</f>
        <v>3</v>
      </c>
      <c r="M398" s="0" t="n">
        <f aca="false">5-L398</f>
        <v>2</v>
      </c>
      <c r="N398" s="0" t="n">
        <f aca="false">COUNTIF(J398,J6)</f>
        <v>0</v>
      </c>
      <c r="P398" s="0" t="n">
        <f aca="false">L398-N398-O398</f>
        <v>3</v>
      </c>
      <c r="Q398" s="0" t="n">
        <v>2424</v>
      </c>
    </row>
    <row r="399" customFormat="false" ht="15" hidden="false" customHeight="false" outlineLevel="0" collapsed="false">
      <c r="A399" s="1" t="s">
        <v>66</v>
      </c>
      <c r="B399" s="0" t="s">
        <v>36</v>
      </c>
      <c r="C399" s="0" t="n">
        <v>6</v>
      </c>
      <c r="D399" s="0" t="n">
        <v>15</v>
      </c>
      <c r="E399" s="0" t="n">
        <v>13</v>
      </c>
      <c r="F399" s="0" t="n">
        <v>1</v>
      </c>
      <c r="G399" s="0" t="n">
        <v>0</v>
      </c>
      <c r="H399" s="0" t="n">
        <v>1</v>
      </c>
      <c r="I399" s="0" t="n">
        <v>0</v>
      </c>
      <c r="J399" s="0" t="n">
        <v>0</v>
      </c>
      <c r="K399" s="0" t="n">
        <v>0</v>
      </c>
      <c r="L399" s="0" t="n">
        <f aca="false">SUM(COUNTIF(F399,F7),COUNTIF(G399,G7),COUNTIF(H399,H7),COUNTIF(I399,I7),COUNTIF(J399,J7),COUNTIF(K399,K7))</f>
        <v>4</v>
      </c>
      <c r="M399" s="0" t="n">
        <f aca="false">6-L399</f>
        <v>2</v>
      </c>
      <c r="N399" s="0" t="n">
        <f aca="false">COUNTIF(K399,K7)</f>
        <v>1</v>
      </c>
      <c r="O399" s="0" t="n">
        <f aca="false">COUNTIF(J399,J7)</f>
        <v>0</v>
      </c>
      <c r="P399" s="0" t="n">
        <f aca="false">L399-N399-O399</f>
        <v>3</v>
      </c>
      <c r="Q399" s="0" t="n">
        <v>3558</v>
      </c>
    </row>
    <row r="400" customFormat="false" ht="15" hidden="false" customHeight="false" outlineLevel="0" collapsed="false">
      <c r="A400" s="1" t="s">
        <v>66</v>
      </c>
      <c r="B400" s="0" t="s">
        <v>36</v>
      </c>
      <c r="C400" s="0" t="n">
        <v>7</v>
      </c>
      <c r="D400" s="0" t="n">
        <v>345</v>
      </c>
      <c r="E400" s="6" t="n">
        <v>5</v>
      </c>
      <c r="F400" s="0" t="n">
        <v>0</v>
      </c>
      <c r="G400" s="0" t="n">
        <v>0</v>
      </c>
      <c r="H400" s="0" t="n">
        <v>0</v>
      </c>
      <c r="I400" s="0" t="n">
        <v>0</v>
      </c>
      <c r="J400" s="0" t="n">
        <v>1</v>
      </c>
      <c r="K400" s="0" t="n">
        <v>0</v>
      </c>
      <c r="L400" s="0" t="n">
        <f aca="false">SUM(COUNTIF(F400,F8),COUNTIF(G400,G8),COUNTIF(H400,H8),COUNTIF(I400,I8),COUNTIF(J400,J8),COUNTIF(K400,K8))</f>
        <v>4</v>
      </c>
      <c r="M400" s="0" t="n">
        <f aca="false">6-L400</f>
        <v>2</v>
      </c>
      <c r="N400" s="0" t="n">
        <f aca="false">COUNTIF(K400,K8)</f>
        <v>1</v>
      </c>
      <c r="O400" s="0" t="n">
        <f aca="false">COUNTIF(J400,J8)</f>
        <v>1</v>
      </c>
      <c r="P400" s="0" t="n">
        <f aca="false">L400-N400-O400</f>
        <v>2</v>
      </c>
      <c r="Q400" s="0" t="n">
        <v>2991</v>
      </c>
    </row>
    <row r="401" customFormat="false" ht="15" hidden="false" customHeight="false" outlineLevel="0" collapsed="false">
      <c r="A401" s="1" t="s">
        <v>66</v>
      </c>
      <c r="B401" s="0" t="s">
        <v>36</v>
      </c>
      <c r="C401" s="0" t="n">
        <v>8</v>
      </c>
      <c r="D401" s="0" t="n">
        <v>24</v>
      </c>
      <c r="E401" s="0" t="n">
        <v>5</v>
      </c>
      <c r="F401" s="0" t="n">
        <v>0</v>
      </c>
      <c r="G401" s="0" t="n">
        <v>0</v>
      </c>
      <c r="H401" s="0" t="n">
        <v>0</v>
      </c>
      <c r="I401" s="0" t="n">
        <v>0</v>
      </c>
      <c r="J401" s="0" t="n">
        <v>1</v>
      </c>
      <c r="L401" s="0" t="n">
        <f aca="false">SUM(COUNTIF(F401,F9),COUNTIF(G401,G9),COUNTIF(H401,H9),COUNTIF(I401,I9),COUNTIF(J401,J9),COUNTIF(K401,K9))</f>
        <v>2</v>
      </c>
      <c r="M401" s="0" t="n">
        <f aca="false">5-L401</f>
        <v>3</v>
      </c>
      <c r="N401" s="0" t="n">
        <f aca="false">COUNTIF(J401,J9)</f>
        <v>0</v>
      </c>
      <c r="P401" s="0" t="n">
        <f aca="false">L401-N401-O401</f>
        <v>2</v>
      </c>
      <c r="Q401" s="0" t="n">
        <v>1656</v>
      </c>
    </row>
    <row r="402" customFormat="false" ht="15" hidden="false" customHeight="false" outlineLevel="0" collapsed="false">
      <c r="A402" s="1" t="s">
        <v>66</v>
      </c>
      <c r="B402" s="0" t="s">
        <v>36</v>
      </c>
      <c r="C402" s="0" t="n">
        <v>9</v>
      </c>
      <c r="D402" s="0" t="n">
        <v>6</v>
      </c>
      <c r="E402" s="7" t="n">
        <v>6</v>
      </c>
      <c r="F402" s="0" t="n">
        <v>0</v>
      </c>
      <c r="G402" s="0" t="n">
        <v>0</v>
      </c>
      <c r="H402" s="0" t="n">
        <v>0</v>
      </c>
      <c r="I402" s="0" t="n">
        <v>0</v>
      </c>
      <c r="J402" s="0" t="n">
        <v>0</v>
      </c>
      <c r="K402" s="0" t="n">
        <v>1</v>
      </c>
      <c r="L402" s="0" t="n">
        <f aca="false">SUM(COUNTIF(F402,F10),COUNTIF(G402,G10),COUNTIF(H402,H10),COUNTIF(I402,I10),COUNTIF(J402,J10),COUNTIF(K402,K10))</f>
        <v>6</v>
      </c>
      <c r="M402" s="0" t="n">
        <f aca="false">6-L402</f>
        <v>0</v>
      </c>
      <c r="N402" s="0" t="n">
        <f aca="false">COUNTIF(K402,K10)</f>
        <v>1</v>
      </c>
      <c r="O402" s="0" t="n">
        <f aca="false">COUNTIF(J402,J10)</f>
        <v>1</v>
      </c>
      <c r="P402" s="0" t="n">
        <f aca="false">L402-N402-O402</f>
        <v>4</v>
      </c>
      <c r="Q402" s="0" t="n">
        <v>2771</v>
      </c>
    </row>
    <row r="403" customFormat="false" ht="15" hidden="false" customHeight="false" outlineLevel="0" collapsed="false">
      <c r="A403" s="1" t="s">
        <v>66</v>
      </c>
      <c r="B403" s="0" t="s">
        <v>36</v>
      </c>
      <c r="C403" s="0" t="n">
        <v>10</v>
      </c>
      <c r="D403" s="0" t="n">
        <v>4</v>
      </c>
      <c r="E403" s="0" t="n">
        <v>34</v>
      </c>
      <c r="F403" s="0" t="n">
        <v>0</v>
      </c>
      <c r="G403" s="0" t="n">
        <v>0</v>
      </c>
      <c r="H403" s="0" t="n">
        <v>1</v>
      </c>
      <c r="I403" s="0" t="n">
        <v>1</v>
      </c>
      <c r="J403" s="0" t="n">
        <v>0</v>
      </c>
      <c r="L403" s="0" t="n">
        <f aca="false">SUM(COUNTIF(F403,F11),COUNTIF(G403,G11),COUNTIF(H403,H11),COUNTIF(I403,I11),COUNTIF(J403,J11),COUNTIF(K403,K11))</f>
        <v>4</v>
      </c>
      <c r="M403" s="0" t="n">
        <f aca="false">5-L403</f>
        <v>1</v>
      </c>
      <c r="N403" s="0" t="n">
        <f aca="false">COUNTIF(J403,J11)</f>
        <v>1</v>
      </c>
      <c r="P403" s="0" t="n">
        <f aca="false">L403-N403-O403</f>
        <v>3</v>
      </c>
      <c r="Q403" s="0" t="n">
        <v>2188</v>
      </c>
    </row>
    <row r="404" customFormat="false" ht="15" hidden="false" customHeight="false" outlineLevel="0" collapsed="false">
      <c r="A404" s="1" t="s">
        <v>66</v>
      </c>
      <c r="B404" s="0" t="s">
        <v>36</v>
      </c>
      <c r="C404" s="0" t="n">
        <v>11</v>
      </c>
      <c r="D404" s="0" t="n">
        <v>25</v>
      </c>
      <c r="E404" s="0" t="n">
        <v>6</v>
      </c>
      <c r="F404" s="0" t="n">
        <v>0</v>
      </c>
      <c r="G404" s="0" t="n">
        <v>0</v>
      </c>
      <c r="H404" s="0" t="n">
        <v>0</v>
      </c>
      <c r="I404" s="0" t="n">
        <v>0</v>
      </c>
      <c r="J404" s="0" t="n">
        <v>0</v>
      </c>
      <c r="K404" s="0" t="n">
        <v>1</v>
      </c>
      <c r="L404" s="0" t="n">
        <f aca="false">SUM(COUNTIF(F404,F12),COUNTIF(G404,G12),COUNTIF(H404,H12),COUNTIF(I404,I12),COUNTIF(J404,J12),COUNTIF(K404,K12))</f>
        <v>3</v>
      </c>
      <c r="M404" s="0" t="n">
        <f aca="false">6-L404</f>
        <v>3</v>
      </c>
      <c r="N404" s="0" t="n">
        <f aca="false">COUNTIF(K404,K12)</f>
        <v>0</v>
      </c>
      <c r="O404" s="0" t="n">
        <f aca="false">COUNTIF(J404,J12)</f>
        <v>0</v>
      </c>
      <c r="P404" s="0" t="n">
        <f aca="false">L404-N404-O404</f>
        <v>3</v>
      </c>
      <c r="Q404" s="0" t="n">
        <v>2526</v>
      </c>
    </row>
    <row r="405" customFormat="false" ht="15" hidden="false" customHeight="false" outlineLevel="0" collapsed="false">
      <c r="A405" s="1" t="s">
        <v>66</v>
      </c>
      <c r="B405" s="0" t="s">
        <v>36</v>
      </c>
      <c r="C405" s="0" t="n">
        <v>12</v>
      </c>
      <c r="D405" s="0" t="n">
        <v>5</v>
      </c>
      <c r="E405" s="0" t="n">
        <v>1245</v>
      </c>
      <c r="F405" s="0" t="n">
        <v>1</v>
      </c>
      <c r="G405" s="0" t="n">
        <v>1</v>
      </c>
      <c r="H405" s="0" t="n">
        <v>0</v>
      </c>
      <c r="I405" s="0" t="n">
        <v>1</v>
      </c>
      <c r="J405" s="0" t="n">
        <v>1</v>
      </c>
      <c r="K405" s="0" t="n">
        <v>0</v>
      </c>
      <c r="L405" s="0" t="n">
        <f aca="false">SUM(COUNTIF(F405,F13),COUNTIF(G405,G13),COUNTIF(H405,H13),COUNTIF(I405,I13),COUNTIF(J405,J13),COUNTIF(K405,K13))</f>
        <v>3</v>
      </c>
      <c r="M405" s="0" t="n">
        <f aca="false">6-L405</f>
        <v>3</v>
      </c>
      <c r="N405" s="0" t="n">
        <f aca="false">COUNTIF(K405,K13)</f>
        <v>1</v>
      </c>
      <c r="O405" s="0" t="n">
        <f aca="false">COUNTIF(J405,J13)</f>
        <v>1</v>
      </c>
      <c r="P405" s="0" t="n">
        <f aca="false">L405-N405-O405</f>
        <v>1</v>
      </c>
      <c r="Q405" s="0" t="n">
        <v>2331</v>
      </c>
    </row>
    <row r="406" customFormat="false" ht="15" hidden="false" customHeight="false" outlineLevel="0" collapsed="false">
      <c r="A406" s="1" t="s">
        <v>66</v>
      </c>
      <c r="B406" s="0" t="s">
        <v>36</v>
      </c>
      <c r="C406" s="0" t="n">
        <v>13</v>
      </c>
      <c r="D406" s="0" t="n">
        <v>34</v>
      </c>
      <c r="E406" s="6" t="n">
        <v>3</v>
      </c>
      <c r="F406" s="0" t="n">
        <v>0</v>
      </c>
      <c r="G406" s="0" t="n">
        <v>0</v>
      </c>
      <c r="H406" s="0" t="n">
        <v>1</v>
      </c>
      <c r="I406" s="0" t="n">
        <v>0</v>
      </c>
      <c r="J406" s="0" t="n">
        <v>0</v>
      </c>
      <c r="L406" s="0" t="n">
        <f aca="false">SUM(COUNTIF(F406,F14),COUNTIF(G406,G14),COUNTIF(H406,H14),COUNTIF(I406,I14),COUNTIF(J406,J14),COUNTIF(K406,K14))</f>
        <v>4</v>
      </c>
      <c r="M406" s="0" t="n">
        <f aca="false">5-L406</f>
        <v>1</v>
      </c>
      <c r="N406" s="0" t="n">
        <f aca="false">COUNTIF(J406,J14)</f>
        <v>1</v>
      </c>
      <c r="O406" s="0" t="n">
        <f aca="false">COUNTIF(I406,I14)</f>
        <v>0</v>
      </c>
      <c r="P406" s="0" t="n">
        <f aca="false">L406-N406-O406</f>
        <v>3</v>
      </c>
      <c r="Q406" s="0" t="n">
        <v>3370</v>
      </c>
    </row>
    <row r="407" customFormat="false" ht="15" hidden="false" customHeight="false" outlineLevel="0" collapsed="false">
      <c r="A407" s="1" t="s">
        <v>66</v>
      </c>
      <c r="B407" s="0" t="s">
        <v>36</v>
      </c>
      <c r="C407" s="0" t="n">
        <v>14</v>
      </c>
      <c r="D407" s="0" t="n">
        <v>35</v>
      </c>
      <c r="E407" s="6" t="n">
        <v>5</v>
      </c>
      <c r="F407" s="0" t="n">
        <v>0</v>
      </c>
      <c r="G407" s="0" t="n">
        <v>0</v>
      </c>
      <c r="H407" s="0" t="n">
        <v>0</v>
      </c>
      <c r="I407" s="0" t="n">
        <v>0</v>
      </c>
      <c r="J407" s="0" t="n">
        <v>1</v>
      </c>
      <c r="K407" s="0" t="n">
        <v>0</v>
      </c>
      <c r="L407" s="0" t="n">
        <f aca="false">SUM(COUNTIF(F407,F15),COUNTIF(G407,G15),COUNTIF(H407,H15),COUNTIF(I407,I15),COUNTIF(J407,J15),COUNTIF(K407,K15))</f>
        <v>5</v>
      </c>
      <c r="M407" s="0" t="n">
        <f aca="false">6-L407</f>
        <v>1</v>
      </c>
      <c r="N407" s="0" t="n">
        <f aca="false">COUNTIF(K407,K15)</f>
        <v>1</v>
      </c>
      <c r="O407" s="0" t="n">
        <f aca="false">COUNTIF(J407,J15)</f>
        <v>1</v>
      </c>
      <c r="P407" s="0" t="n">
        <f aca="false">L407-N407-O407</f>
        <v>3</v>
      </c>
      <c r="Q407" s="0" t="n">
        <v>2164</v>
      </c>
      <c r="R407" s="8" t="n">
        <f aca="false">SUM(L394:L407)</f>
        <v>52</v>
      </c>
    </row>
    <row r="408" customFormat="false" ht="15" hidden="false" customHeight="false" outlineLevel="0" collapsed="false">
      <c r="A408" s="1" t="s">
        <v>67</v>
      </c>
      <c r="B408" s="0" t="s">
        <v>38</v>
      </c>
      <c r="C408" s="0" t="n">
        <v>1</v>
      </c>
      <c r="D408" s="0" t="n">
        <v>15</v>
      </c>
      <c r="E408" s="0" t="n">
        <v>2</v>
      </c>
      <c r="F408" s="0" t="n">
        <v>0</v>
      </c>
      <c r="G408" s="0" t="n">
        <v>1</v>
      </c>
      <c r="H408" s="0" t="n">
        <v>0</v>
      </c>
      <c r="I408" s="0" t="n">
        <v>0</v>
      </c>
      <c r="J408" s="0" t="n">
        <v>0</v>
      </c>
      <c r="K408" s="0" t="n">
        <v>0</v>
      </c>
      <c r="L408" s="0" t="n">
        <f aca="false">SUM(COUNTIF(F408,F2),COUNTIF(G408,G2),COUNTIF(H408,H2),COUNTIF(I408,I2),COUNTIF(J408,J2),COUNTIF(K408,K2))</f>
        <v>3</v>
      </c>
      <c r="M408" s="0" t="n">
        <f aca="false">6-L408</f>
        <v>3</v>
      </c>
      <c r="N408" s="0" t="n">
        <f aca="false">COUNTIF(K408,K2)</f>
        <v>1</v>
      </c>
      <c r="O408" s="0" t="n">
        <f aca="false">COUNTIF(J408,J2)</f>
        <v>0</v>
      </c>
      <c r="P408" s="0" t="n">
        <f aca="false">L408-N408-O408</f>
        <v>2</v>
      </c>
      <c r="Q408" s="0" t="n">
        <v>3877</v>
      </c>
    </row>
    <row r="409" customFormat="false" ht="15" hidden="false" customHeight="false" outlineLevel="0" collapsed="false">
      <c r="A409" s="1" t="s">
        <v>67</v>
      </c>
      <c r="B409" s="0" t="s">
        <v>38</v>
      </c>
      <c r="C409" s="0" t="n">
        <v>2</v>
      </c>
      <c r="D409" s="0" t="n">
        <v>45</v>
      </c>
      <c r="E409" s="0" t="n">
        <v>6</v>
      </c>
      <c r="F409" s="0" t="n">
        <v>0</v>
      </c>
      <c r="G409" s="0" t="n">
        <v>0</v>
      </c>
      <c r="H409" s="0" t="n">
        <v>0</v>
      </c>
      <c r="I409" s="0" t="n">
        <v>0</v>
      </c>
      <c r="J409" s="0" t="n">
        <v>0</v>
      </c>
      <c r="K409" s="0" t="n">
        <v>1</v>
      </c>
      <c r="L409" s="0" t="n">
        <f aca="false">SUM(COUNTIF(F409,F3),COUNTIF(G409,G3),COUNTIF(H409,H3),COUNTIF(I409,I3),COUNTIF(J409,J3),COUNTIF(K409,K3))</f>
        <v>3</v>
      </c>
      <c r="M409" s="0" t="n">
        <f aca="false">6-L409</f>
        <v>3</v>
      </c>
      <c r="N409" s="0" t="n">
        <f aca="false">COUNTIF(K409,K3)</f>
        <v>0</v>
      </c>
      <c r="O409" s="0" t="n">
        <f aca="false">COUNTIF(J409,J3)</f>
        <v>0</v>
      </c>
      <c r="P409" s="0" t="n">
        <f aca="false">L409-N409-O409</f>
        <v>3</v>
      </c>
      <c r="Q409" s="0" t="n">
        <v>2564</v>
      </c>
    </row>
    <row r="410" customFormat="false" ht="15" hidden="false" customHeight="false" outlineLevel="0" collapsed="false">
      <c r="A410" s="1" t="s">
        <v>67</v>
      </c>
      <c r="B410" s="0" t="s">
        <v>38</v>
      </c>
      <c r="C410" s="0" t="n">
        <v>3</v>
      </c>
      <c r="D410" s="0" t="n">
        <v>6</v>
      </c>
      <c r="E410" s="0" t="n">
        <v>3</v>
      </c>
      <c r="F410" s="0" t="n">
        <v>0</v>
      </c>
      <c r="G410" s="0" t="n">
        <v>0</v>
      </c>
      <c r="H410" s="0" t="n">
        <v>1</v>
      </c>
      <c r="I410" s="0" t="n">
        <v>0</v>
      </c>
      <c r="J410" s="0" t="n">
        <v>0</v>
      </c>
      <c r="K410" s="0" t="n">
        <v>0</v>
      </c>
      <c r="L410" s="0" t="n">
        <f aca="false">SUM(COUNTIF(F410,F4),COUNTIF(G410,G4),COUNTIF(H410,H4),COUNTIF(I410,I4),COUNTIF(J410,J4),COUNTIF(K410,K4))</f>
        <v>4</v>
      </c>
      <c r="M410" s="0" t="n">
        <f aca="false">6-L410</f>
        <v>2</v>
      </c>
      <c r="N410" s="0" t="n">
        <f aca="false">COUNTIF(K410,K4)</f>
        <v>0</v>
      </c>
      <c r="O410" s="0" t="n">
        <f aca="false">COUNTIF(J410,J4)</f>
        <v>1</v>
      </c>
      <c r="P410" s="0" t="n">
        <f aca="false">L410-N410-O410</f>
        <v>3</v>
      </c>
      <c r="Q410" s="0" t="n">
        <v>1302</v>
      </c>
    </row>
    <row r="411" customFormat="false" ht="15" hidden="false" customHeight="false" outlineLevel="0" collapsed="false">
      <c r="A411" s="1" t="s">
        <v>67</v>
      </c>
      <c r="B411" s="0" t="s">
        <v>38</v>
      </c>
      <c r="C411" s="0" t="n">
        <v>4</v>
      </c>
      <c r="D411" s="0" t="n">
        <v>4</v>
      </c>
      <c r="E411" s="7" t="n">
        <v>4</v>
      </c>
      <c r="F411" s="0" t="n">
        <v>0</v>
      </c>
      <c r="G411" s="0" t="n">
        <v>0</v>
      </c>
      <c r="H411" s="0" t="n">
        <v>0</v>
      </c>
      <c r="I411" s="0" t="n">
        <v>1</v>
      </c>
      <c r="J411" s="0" t="n">
        <v>0</v>
      </c>
      <c r="L411" s="0" t="n">
        <f aca="false">SUM(COUNTIF(F411,F5),COUNTIF(G411,G5),COUNTIF(H411,H5),COUNTIF(I411,I5),COUNTIF(J411,J5),COUNTIF(K411,K5))</f>
        <v>5</v>
      </c>
      <c r="M411" s="0" t="n">
        <f aca="false">5-L411</f>
        <v>0</v>
      </c>
      <c r="N411" s="0" t="n">
        <f aca="false">COUNTIF(J411,J5)</f>
        <v>1</v>
      </c>
      <c r="O411" s="0" t="n">
        <f aca="false">COUNTIF(I411,I5)</f>
        <v>1</v>
      </c>
      <c r="P411" s="0" t="n">
        <f aca="false">L411-N411-O411</f>
        <v>3</v>
      </c>
      <c r="Q411" s="0" t="n">
        <v>3351</v>
      </c>
    </row>
    <row r="412" customFormat="false" ht="15" hidden="false" customHeight="false" outlineLevel="0" collapsed="false">
      <c r="A412" s="1" t="s">
        <v>67</v>
      </c>
      <c r="B412" s="0" t="s">
        <v>38</v>
      </c>
      <c r="C412" s="0" t="n">
        <v>5</v>
      </c>
      <c r="D412" s="0" t="n">
        <v>5</v>
      </c>
      <c r="E412" s="7" t="n">
        <v>5</v>
      </c>
      <c r="F412" s="0" t="n">
        <v>0</v>
      </c>
      <c r="G412" s="0" t="n">
        <v>0</v>
      </c>
      <c r="H412" s="0" t="n">
        <v>0</v>
      </c>
      <c r="I412" s="0" t="n">
        <v>0</v>
      </c>
      <c r="J412" s="0" t="n">
        <v>1</v>
      </c>
      <c r="L412" s="0" t="n">
        <f aca="false">SUM(COUNTIF(F412,F6),COUNTIF(G412,G6),COUNTIF(H412,H6),COUNTIF(I412,I6),COUNTIF(J412,J6),COUNTIF(K412,K6))</f>
        <v>5</v>
      </c>
      <c r="M412" s="0" t="n">
        <f aca="false">5-L412</f>
        <v>0</v>
      </c>
      <c r="N412" s="0" t="n">
        <f aca="false">COUNTIF(J412,J6)</f>
        <v>1</v>
      </c>
      <c r="P412" s="0" t="n">
        <f aca="false">L412-N412-O412</f>
        <v>4</v>
      </c>
      <c r="Q412" s="0" t="n">
        <v>2234</v>
      </c>
    </row>
    <row r="413" customFormat="false" ht="15" hidden="false" customHeight="false" outlineLevel="0" collapsed="false">
      <c r="A413" s="1" t="s">
        <v>67</v>
      </c>
      <c r="B413" s="0" t="s">
        <v>38</v>
      </c>
      <c r="C413" s="0" t="n">
        <v>6</v>
      </c>
      <c r="D413" s="0" t="n">
        <v>15</v>
      </c>
      <c r="E413" s="0" t="n">
        <v>3</v>
      </c>
      <c r="F413" s="0" t="n">
        <v>0</v>
      </c>
      <c r="G413" s="0" t="n">
        <v>0</v>
      </c>
      <c r="H413" s="0" t="n">
        <v>1</v>
      </c>
      <c r="I413" s="0" t="n">
        <v>0</v>
      </c>
      <c r="J413" s="0" t="n">
        <v>0</v>
      </c>
      <c r="K413" s="0" t="n">
        <v>0</v>
      </c>
      <c r="L413" s="0" t="n">
        <f aca="false">SUM(COUNTIF(F413,F7),COUNTIF(G413,G7),COUNTIF(H413,H7),COUNTIF(I413,I7),COUNTIF(J413,J7),COUNTIF(K413,K7))</f>
        <v>3</v>
      </c>
      <c r="M413" s="0" t="n">
        <f aca="false">6-L413</f>
        <v>3</v>
      </c>
      <c r="N413" s="0" t="n">
        <f aca="false">COUNTIF(K413,K7)</f>
        <v>1</v>
      </c>
      <c r="O413" s="0" t="n">
        <f aca="false">COUNTIF(J413,J7)</f>
        <v>0</v>
      </c>
      <c r="P413" s="0" t="n">
        <f aca="false">L413-N413-O413</f>
        <v>2</v>
      </c>
      <c r="Q413" s="0" t="n">
        <v>2280</v>
      </c>
    </row>
    <row r="414" customFormat="false" ht="15" hidden="false" customHeight="false" outlineLevel="0" collapsed="false">
      <c r="A414" s="1" t="s">
        <v>67</v>
      </c>
      <c r="B414" s="0" t="s">
        <v>38</v>
      </c>
      <c r="C414" s="0" t="n">
        <v>7</v>
      </c>
      <c r="D414" s="0" t="n">
        <v>345</v>
      </c>
      <c r="E414" s="6" t="n">
        <v>5</v>
      </c>
      <c r="F414" s="0" t="n">
        <v>0</v>
      </c>
      <c r="G414" s="0" t="n">
        <v>0</v>
      </c>
      <c r="H414" s="0" t="n">
        <v>0</v>
      </c>
      <c r="I414" s="0" t="n">
        <v>0</v>
      </c>
      <c r="J414" s="0" t="n">
        <v>1</v>
      </c>
      <c r="K414" s="0" t="n">
        <v>0</v>
      </c>
      <c r="L414" s="0" t="n">
        <f aca="false">SUM(COUNTIF(F414,F8),COUNTIF(G414,G8),COUNTIF(H414,H8),COUNTIF(I414,I8),COUNTIF(J414,J8),COUNTIF(K414,K8))</f>
        <v>4</v>
      </c>
      <c r="M414" s="0" t="n">
        <f aca="false">6-L414</f>
        <v>2</v>
      </c>
      <c r="N414" s="0" t="n">
        <f aca="false">COUNTIF(K414,K8)</f>
        <v>1</v>
      </c>
      <c r="O414" s="0" t="n">
        <f aca="false">COUNTIF(J414,J8)</f>
        <v>1</v>
      </c>
      <c r="P414" s="0" t="n">
        <f aca="false">L414-N414-O414</f>
        <v>2</v>
      </c>
      <c r="Q414" s="0" t="n">
        <v>3510</v>
      </c>
    </row>
    <row r="415" customFormat="false" ht="15" hidden="false" customHeight="false" outlineLevel="0" collapsed="false">
      <c r="A415" s="1" t="s">
        <v>67</v>
      </c>
      <c r="B415" s="0" t="s">
        <v>38</v>
      </c>
      <c r="C415" s="0" t="n">
        <v>8</v>
      </c>
      <c r="D415" s="0" t="n">
        <v>24</v>
      </c>
      <c r="E415" s="0" t="n">
        <v>3</v>
      </c>
      <c r="F415" s="0" t="n">
        <v>0</v>
      </c>
      <c r="G415" s="0" t="n">
        <v>0</v>
      </c>
      <c r="H415" s="0" t="n">
        <v>1</v>
      </c>
      <c r="I415" s="0" t="n">
        <v>0</v>
      </c>
      <c r="J415" s="0" t="n">
        <v>0</v>
      </c>
      <c r="L415" s="0" t="n">
        <f aca="false">SUM(COUNTIF(F415,F9),COUNTIF(G415,G9),COUNTIF(H415,H9),COUNTIF(I415,I9),COUNTIF(J415,J9),COUNTIF(K415,K9))</f>
        <v>2</v>
      </c>
      <c r="M415" s="0" t="n">
        <f aca="false">5-L415</f>
        <v>3</v>
      </c>
      <c r="N415" s="0" t="n">
        <f aca="false">COUNTIF(J415,J9)</f>
        <v>1</v>
      </c>
      <c r="P415" s="0" t="n">
        <f aca="false">L415-N415-O415</f>
        <v>1</v>
      </c>
      <c r="Q415" s="0" t="n">
        <v>3683</v>
      </c>
    </row>
    <row r="416" customFormat="false" ht="15" hidden="false" customHeight="false" outlineLevel="0" collapsed="false">
      <c r="A416" s="1" t="s">
        <v>67</v>
      </c>
      <c r="B416" s="0" t="s">
        <v>38</v>
      </c>
      <c r="C416" s="0" t="n">
        <v>9</v>
      </c>
      <c r="D416" s="0" t="n">
        <v>6</v>
      </c>
      <c r="E416" s="0" t="n">
        <v>5</v>
      </c>
      <c r="F416" s="0" t="n">
        <v>0</v>
      </c>
      <c r="G416" s="0" t="n">
        <v>0</v>
      </c>
      <c r="H416" s="0" t="n">
        <v>0</v>
      </c>
      <c r="I416" s="0" t="n">
        <v>0</v>
      </c>
      <c r="J416" s="0" t="n">
        <v>1</v>
      </c>
      <c r="K416" s="0" t="n">
        <v>0</v>
      </c>
      <c r="L416" s="0" t="n">
        <f aca="false">SUM(COUNTIF(F416,F10),COUNTIF(G416,G10),COUNTIF(H416,H10),COUNTIF(I416,I10),COUNTIF(J416,J10),COUNTIF(K416,K10))</f>
        <v>4</v>
      </c>
      <c r="M416" s="0" t="n">
        <f aca="false">6-L416</f>
        <v>2</v>
      </c>
      <c r="N416" s="0" t="n">
        <f aca="false">COUNTIF(K416,K10)</f>
        <v>0</v>
      </c>
      <c r="O416" s="0" t="n">
        <f aca="false">COUNTIF(J416,J10)</f>
        <v>0</v>
      </c>
      <c r="P416" s="0" t="n">
        <f aca="false">L416-N416-O416</f>
        <v>4</v>
      </c>
      <c r="Q416" s="0" t="n">
        <v>2582</v>
      </c>
    </row>
    <row r="417" customFormat="false" ht="15" hidden="false" customHeight="false" outlineLevel="0" collapsed="false">
      <c r="A417" s="1" t="s">
        <v>67</v>
      </c>
      <c r="B417" s="0" t="s">
        <v>38</v>
      </c>
      <c r="C417" s="0" t="n">
        <v>10</v>
      </c>
      <c r="D417" s="0" t="n">
        <v>4</v>
      </c>
      <c r="E417" s="7" t="n">
        <v>4</v>
      </c>
      <c r="F417" s="0" t="n">
        <v>0</v>
      </c>
      <c r="G417" s="0" t="n">
        <v>0</v>
      </c>
      <c r="H417" s="0" t="n">
        <v>0</v>
      </c>
      <c r="I417" s="0" t="n">
        <v>1</v>
      </c>
      <c r="J417" s="0" t="n">
        <v>0</v>
      </c>
      <c r="L417" s="0" t="n">
        <f aca="false">SUM(COUNTIF(F417,F11),COUNTIF(G417,G11),COUNTIF(H417,H11),COUNTIF(I417,I11),COUNTIF(J417,J11),COUNTIF(K417,K11))</f>
        <v>5</v>
      </c>
      <c r="M417" s="0" t="n">
        <f aca="false">5-L417</f>
        <v>0</v>
      </c>
      <c r="N417" s="0" t="n">
        <f aca="false">COUNTIF(J417,J11)</f>
        <v>1</v>
      </c>
      <c r="P417" s="0" t="n">
        <f aca="false">L417-N417-O417</f>
        <v>4</v>
      </c>
      <c r="Q417" s="0" t="n">
        <v>1854</v>
      </c>
    </row>
    <row r="418" customFormat="false" ht="15" hidden="false" customHeight="false" outlineLevel="0" collapsed="false">
      <c r="A418" s="1" t="s">
        <v>67</v>
      </c>
      <c r="B418" s="0" t="s">
        <v>38</v>
      </c>
      <c r="C418" s="0" t="n">
        <v>11</v>
      </c>
      <c r="D418" s="0" t="n">
        <v>25</v>
      </c>
      <c r="E418" s="0" t="n">
        <v>6</v>
      </c>
      <c r="F418" s="0" t="n">
        <v>0</v>
      </c>
      <c r="G418" s="0" t="n">
        <v>0</v>
      </c>
      <c r="H418" s="0" t="n">
        <v>0</v>
      </c>
      <c r="I418" s="0" t="n">
        <v>0</v>
      </c>
      <c r="J418" s="0" t="n">
        <v>0</v>
      </c>
      <c r="K418" s="0" t="n">
        <v>1</v>
      </c>
      <c r="L418" s="0" t="n">
        <f aca="false">SUM(COUNTIF(F418,F12),COUNTIF(G418,G12),COUNTIF(H418,H12),COUNTIF(I418,I12),COUNTIF(J418,J12),COUNTIF(K418,K12))</f>
        <v>3</v>
      </c>
      <c r="M418" s="0" t="n">
        <f aca="false">6-L418</f>
        <v>3</v>
      </c>
      <c r="N418" s="0" t="n">
        <f aca="false">COUNTIF(K418,K12)</f>
        <v>0</v>
      </c>
      <c r="O418" s="0" t="n">
        <f aca="false">COUNTIF(J418,J12)</f>
        <v>0</v>
      </c>
      <c r="P418" s="0" t="n">
        <f aca="false">L418-N418-O418</f>
        <v>3</v>
      </c>
      <c r="Q418" s="0" t="n">
        <v>3380</v>
      </c>
    </row>
    <row r="419" customFormat="false" ht="15" hidden="false" customHeight="false" outlineLevel="0" collapsed="false">
      <c r="A419" s="1" t="s">
        <v>67</v>
      </c>
      <c r="B419" s="0" t="s">
        <v>38</v>
      </c>
      <c r="C419" s="0" t="n">
        <v>12</v>
      </c>
      <c r="D419" s="0" t="n">
        <v>5</v>
      </c>
      <c r="E419" s="0" t="n">
        <v>4</v>
      </c>
      <c r="F419" s="0" t="n">
        <v>0</v>
      </c>
      <c r="G419" s="0" t="n">
        <v>0</v>
      </c>
      <c r="H419" s="0" t="n">
        <v>0</v>
      </c>
      <c r="I419" s="0" t="n">
        <v>1</v>
      </c>
      <c r="J419" s="0" t="n">
        <v>0</v>
      </c>
      <c r="K419" s="0" t="n">
        <v>0</v>
      </c>
      <c r="L419" s="0" t="n">
        <f aca="false">SUM(COUNTIF(F419,F13),COUNTIF(G419,G13),COUNTIF(H419,H13),COUNTIF(I419,I13),COUNTIF(J419,J13),COUNTIF(K419,K13))</f>
        <v>4</v>
      </c>
      <c r="M419" s="0" t="n">
        <f aca="false">6-L419</f>
        <v>2</v>
      </c>
      <c r="N419" s="0" t="n">
        <f aca="false">COUNTIF(K419,K13)</f>
        <v>1</v>
      </c>
      <c r="O419" s="0" t="n">
        <f aca="false">COUNTIF(J419,J13)</f>
        <v>0</v>
      </c>
      <c r="P419" s="0" t="n">
        <f aca="false">L419-N419-O419</f>
        <v>3</v>
      </c>
      <c r="Q419" s="0" t="n">
        <v>4355</v>
      </c>
    </row>
    <row r="420" customFormat="false" ht="15" hidden="false" customHeight="false" outlineLevel="0" collapsed="false">
      <c r="A420" s="1" t="s">
        <v>67</v>
      </c>
      <c r="B420" s="0" t="s">
        <v>38</v>
      </c>
      <c r="C420" s="0" t="n">
        <v>13</v>
      </c>
      <c r="D420" s="0" t="n">
        <v>34</v>
      </c>
      <c r="E420" s="6" t="n">
        <v>3</v>
      </c>
      <c r="F420" s="0" t="n">
        <v>0</v>
      </c>
      <c r="G420" s="0" t="n">
        <v>0</v>
      </c>
      <c r="H420" s="0" t="n">
        <v>1</v>
      </c>
      <c r="I420" s="0" t="n">
        <v>0</v>
      </c>
      <c r="J420" s="0" t="n">
        <v>0</v>
      </c>
      <c r="L420" s="0" t="n">
        <f aca="false">SUM(COUNTIF(F420,F14),COUNTIF(G420,G14),COUNTIF(H420,H14),COUNTIF(I420,I14),COUNTIF(J420,J14),COUNTIF(K420,K14))</f>
        <v>4</v>
      </c>
      <c r="M420" s="0" t="n">
        <f aca="false">5-L420</f>
        <v>1</v>
      </c>
      <c r="N420" s="0" t="n">
        <f aca="false">COUNTIF(J420,J14)</f>
        <v>1</v>
      </c>
      <c r="O420" s="0" t="n">
        <f aca="false">COUNTIF(I420,I14)</f>
        <v>0</v>
      </c>
      <c r="P420" s="0" t="n">
        <f aca="false">L420-N420-O420</f>
        <v>3</v>
      </c>
      <c r="Q420" s="0" t="n">
        <v>3051</v>
      </c>
    </row>
    <row r="421" customFormat="false" ht="15" hidden="false" customHeight="false" outlineLevel="0" collapsed="false">
      <c r="A421" s="1" t="s">
        <v>67</v>
      </c>
      <c r="B421" s="0" t="s">
        <v>38</v>
      </c>
      <c r="C421" s="0" t="n">
        <v>14</v>
      </c>
      <c r="D421" s="0" t="n">
        <v>35</v>
      </c>
      <c r="E421" s="0" t="n">
        <v>4</v>
      </c>
      <c r="F421" s="0" t="n">
        <v>0</v>
      </c>
      <c r="G421" s="0" t="n">
        <v>0</v>
      </c>
      <c r="H421" s="0" t="n">
        <v>0</v>
      </c>
      <c r="I421" s="0" t="n">
        <v>1</v>
      </c>
      <c r="J421" s="0" t="n">
        <v>0</v>
      </c>
      <c r="K421" s="0" t="n">
        <v>0</v>
      </c>
      <c r="L421" s="0" t="n">
        <f aca="false">SUM(COUNTIF(F421,F15),COUNTIF(G421,G15),COUNTIF(H421,H15),COUNTIF(I421,I15),COUNTIF(J421,J15),COUNTIF(K421,K15))</f>
        <v>3</v>
      </c>
      <c r="M421" s="0" t="n">
        <f aca="false">6-L421</f>
        <v>3</v>
      </c>
      <c r="N421" s="0" t="n">
        <f aca="false">COUNTIF(K421,K15)</f>
        <v>1</v>
      </c>
      <c r="O421" s="0" t="n">
        <f aca="false">COUNTIF(J421,J15)</f>
        <v>0</v>
      </c>
      <c r="P421" s="0" t="n">
        <f aca="false">L421-N421-O421</f>
        <v>2</v>
      </c>
      <c r="Q421" s="0" t="n">
        <v>3594</v>
      </c>
      <c r="R421" s="8" t="n">
        <f aca="false">SUM(L408:L421)</f>
        <v>52</v>
      </c>
    </row>
    <row r="422" customFormat="false" ht="15" hidden="false" customHeight="false" outlineLevel="0" collapsed="false">
      <c r="A422" s="1" t="s">
        <v>68</v>
      </c>
      <c r="B422" s="0" t="s">
        <v>40</v>
      </c>
      <c r="C422" s="0" t="n">
        <v>1</v>
      </c>
      <c r="D422" s="0" t="n">
        <v>15</v>
      </c>
      <c r="E422" s="0" t="n">
        <v>3</v>
      </c>
      <c r="F422" s="0" t="n">
        <v>0</v>
      </c>
      <c r="G422" s="0" t="n">
        <v>0</v>
      </c>
      <c r="H422" s="0" t="n">
        <v>1</v>
      </c>
      <c r="I422" s="0" t="n">
        <v>0</v>
      </c>
      <c r="J422" s="0" t="n">
        <v>0</v>
      </c>
      <c r="K422" s="0" t="n">
        <v>0</v>
      </c>
      <c r="L422" s="0" t="n">
        <f aca="false">SUM(COUNTIF(F422,F2),COUNTIF(G422,G2),COUNTIF(H422,H2),COUNTIF(I422,I2),COUNTIF(J422,J2),COUNTIF(K422,K2))</f>
        <v>3</v>
      </c>
      <c r="M422" s="0" t="n">
        <f aca="false">6-L422</f>
        <v>3</v>
      </c>
      <c r="N422" s="0" t="n">
        <f aca="false">COUNTIF(K422,K2)</f>
        <v>1</v>
      </c>
      <c r="O422" s="0" t="n">
        <f aca="false">COUNTIF(J422,J2)</f>
        <v>0</v>
      </c>
      <c r="P422" s="0" t="n">
        <f aca="false">L422-N422-O422</f>
        <v>2</v>
      </c>
      <c r="Q422" s="0" t="n">
        <v>4110</v>
      </c>
    </row>
    <row r="423" customFormat="false" ht="15" hidden="false" customHeight="false" outlineLevel="0" collapsed="false">
      <c r="A423" s="1" t="s">
        <v>68</v>
      </c>
      <c r="B423" s="0" t="s">
        <v>40</v>
      </c>
      <c r="C423" s="0" t="n">
        <v>2</v>
      </c>
      <c r="D423" s="0" t="n">
        <v>45</v>
      </c>
      <c r="E423" s="0" t="n">
        <v>12</v>
      </c>
      <c r="F423" s="0" t="n">
        <v>1</v>
      </c>
      <c r="G423" s="0" t="n">
        <v>1</v>
      </c>
      <c r="H423" s="0" t="n">
        <v>0</v>
      </c>
      <c r="I423" s="0" t="n">
        <v>0</v>
      </c>
      <c r="J423" s="0" t="n">
        <v>0</v>
      </c>
      <c r="K423" s="0" t="n">
        <v>0</v>
      </c>
      <c r="L423" s="0" t="n">
        <f aca="false">SUM(COUNTIF(F423,F3),COUNTIF(G423,G3),COUNTIF(H423,H3),COUNTIF(I423,I3),COUNTIF(J423,J3),COUNTIF(K423,K3))</f>
        <v>2</v>
      </c>
      <c r="M423" s="0" t="n">
        <f aca="false">6-L423</f>
        <v>4</v>
      </c>
      <c r="N423" s="0" t="n">
        <f aca="false">COUNTIF(K423,K3)</f>
        <v>1</v>
      </c>
      <c r="O423" s="0" t="n">
        <f aca="false">COUNTIF(J423,J3)</f>
        <v>0</v>
      </c>
      <c r="P423" s="0" t="n">
        <f aca="false">L423-N423-O423</f>
        <v>1</v>
      </c>
      <c r="Q423" s="0" t="n">
        <v>3210</v>
      </c>
    </row>
    <row r="424" customFormat="false" ht="15" hidden="false" customHeight="false" outlineLevel="0" collapsed="false">
      <c r="A424" s="1" t="s">
        <v>68</v>
      </c>
      <c r="B424" s="0" t="s">
        <v>40</v>
      </c>
      <c r="C424" s="0" t="n">
        <v>3</v>
      </c>
      <c r="D424" s="0" t="n">
        <v>6</v>
      </c>
      <c r="E424" s="7" t="n">
        <v>6</v>
      </c>
      <c r="F424" s="0" t="n">
        <v>0</v>
      </c>
      <c r="G424" s="0" t="n">
        <v>0</v>
      </c>
      <c r="H424" s="0" t="n">
        <v>0</v>
      </c>
      <c r="I424" s="0" t="n">
        <v>0</v>
      </c>
      <c r="J424" s="0" t="n">
        <v>0</v>
      </c>
      <c r="K424" s="0" t="n">
        <v>1</v>
      </c>
      <c r="L424" s="0" t="n">
        <f aca="false">SUM(COUNTIF(F424,F4),COUNTIF(G424,G4),COUNTIF(H424,H4),COUNTIF(I424,I4),COUNTIF(J424,J4),COUNTIF(K424,K4))</f>
        <v>6</v>
      </c>
      <c r="M424" s="0" t="n">
        <f aca="false">6-L424</f>
        <v>0</v>
      </c>
      <c r="N424" s="0" t="n">
        <f aca="false">COUNTIF(K424,K4)</f>
        <v>1</v>
      </c>
      <c r="O424" s="0" t="n">
        <f aca="false">COUNTIF(J424,J4)</f>
        <v>1</v>
      </c>
      <c r="P424" s="0" t="n">
        <f aca="false">L424-N424-O424</f>
        <v>4</v>
      </c>
      <c r="Q424" s="0" t="n">
        <v>1398</v>
      </c>
    </row>
    <row r="425" customFormat="false" ht="15" hidden="false" customHeight="false" outlineLevel="0" collapsed="false">
      <c r="A425" s="1" t="s">
        <v>68</v>
      </c>
      <c r="B425" s="0" t="s">
        <v>40</v>
      </c>
      <c r="C425" s="0" t="n">
        <v>4</v>
      </c>
      <c r="D425" s="0" t="n">
        <v>4</v>
      </c>
      <c r="E425" s="0" t="n">
        <v>5</v>
      </c>
      <c r="F425" s="0" t="n">
        <v>0</v>
      </c>
      <c r="G425" s="0" t="n">
        <v>0</v>
      </c>
      <c r="H425" s="0" t="n">
        <v>0</v>
      </c>
      <c r="I425" s="0" t="n">
        <v>0</v>
      </c>
      <c r="J425" s="0" t="n">
        <v>1</v>
      </c>
      <c r="L425" s="0" t="n">
        <f aca="false">SUM(COUNTIF(F425,F5),COUNTIF(G425,G5),COUNTIF(H425,H5),COUNTIF(I425,I5),COUNTIF(J425,J5),COUNTIF(K425,K5))</f>
        <v>3</v>
      </c>
      <c r="M425" s="0" t="n">
        <f aca="false">5-L425</f>
        <v>2</v>
      </c>
      <c r="N425" s="0" t="n">
        <f aca="false">COUNTIF(J425,J5)</f>
        <v>0</v>
      </c>
      <c r="O425" s="0" t="n">
        <f aca="false">COUNTIF(I425,I5)</f>
        <v>0</v>
      </c>
      <c r="P425" s="0" t="n">
        <f aca="false">L425-N425-O425</f>
        <v>3</v>
      </c>
      <c r="Q425" s="0" t="n">
        <v>5775</v>
      </c>
    </row>
    <row r="426" customFormat="false" ht="15" hidden="false" customHeight="false" outlineLevel="0" collapsed="false">
      <c r="A426" s="1" t="s">
        <v>68</v>
      </c>
      <c r="B426" s="0" t="s">
        <v>40</v>
      </c>
      <c r="C426" s="0" t="n">
        <v>5</v>
      </c>
      <c r="D426" s="0" t="n">
        <v>5</v>
      </c>
      <c r="E426" s="0" t="n">
        <v>3</v>
      </c>
      <c r="F426" s="0" t="n">
        <v>0</v>
      </c>
      <c r="G426" s="0" t="n">
        <v>0</v>
      </c>
      <c r="H426" s="0" t="n">
        <v>1</v>
      </c>
      <c r="I426" s="0" t="n">
        <v>0</v>
      </c>
      <c r="J426" s="0" t="n">
        <v>0</v>
      </c>
      <c r="L426" s="0" t="n">
        <f aca="false">SUM(COUNTIF(F426,F6),COUNTIF(G426,G6),COUNTIF(H426,H6),COUNTIF(I426,I6),COUNTIF(J426,J6),COUNTIF(K426,K6))</f>
        <v>3</v>
      </c>
      <c r="M426" s="0" t="n">
        <f aca="false">5-L426</f>
        <v>2</v>
      </c>
      <c r="N426" s="0" t="n">
        <f aca="false">COUNTIF(J426,J6)</f>
        <v>0</v>
      </c>
      <c r="P426" s="0" t="n">
        <f aca="false">L426-N426-O426</f>
        <v>3</v>
      </c>
      <c r="Q426" s="0" t="n">
        <v>2897</v>
      </c>
    </row>
    <row r="427" customFormat="false" ht="15" hidden="false" customHeight="false" outlineLevel="0" collapsed="false">
      <c r="A427" s="1" t="s">
        <v>68</v>
      </c>
      <c r="B427" s="0" t="s">
        <v>40</v>
      </c>
      <c r="C427" s="0" t="n">
        <v>6</v>
      </c>
      <c r="D427" s="0" t="n">
        <v>15</v>
      </c>
      <c r="E427" s="6" t="n">
        <v>5</v>
      </c>
      <c r="F427" s="0" t="n">
        <v>0</v>
      </c>
      <c r="G427" s="0" t="n">
        <v>0</v>
      </c>
      <c r="H427" s="0" t="n">
        <v>0</v>
      </c>
      <c r="I427" s="0" t="n">
        <v>0</v>
      </c>
      <c r="J427" s="0" t="n">
        <v>1</v>
      </c>
      <c r="K427" s="0" t="n">
        <v>0</v>
      </c>
      <c r="L427" s="0" t="n">
        <f aca="false">SUM(COUNTIF(F427,F7),COUNTIF(G427,G7),COUNTIF(H427,H7),COUNTIF(I427,I7),COUNTIF(J427,J7),COUNTIF(K427,K7))</f>
        <v>5</v>
      </c>
      <c r="M427" s="0" t="n">
        <f aca="false">6-L427</f>
        <v>1</v>
      </c>
      <c r="N427" s="0" t="n">
        <f aca="false">COUNTIF(K427,K7)</f>
        <v>1</v>
      </c>
      <c r="O427" s="0" t="n">
        <f aca="false">COUNTIF(J427,J7)</f>
        <v>1</v>
      </c>
      <c r="P427" s="0" t="n">
        <f aca="false">L427-N427-O427</f>
        <v>3</v>
      </c>
      <c r="Q427" s="0" t="n">
        <v>2436</v>
      </c>
    </row>
    <row r="428" customFormat="false" ht="15" hidden="false" customHeight="false" outlineLevel="0" collapsed="false">
      <c r="A428" s="1" t="s">
        <v>68</v>
      </c>
      <c r="B428" s="0" t="s">
        <v>40</v>
      </c>
      <c r="C428" s="0" t="n">
        <v>7</v>
      </c>
      <c r="D428" s="0" t="n">
        <v>345</v>
      </c>
      <c r="E428" s="0" t="n">
        <v>6</v>
      </c>
      <c r="F428" s="0" t="n">
        <v>0</v>
      </c>
      <c r="G428" s="0" t="n">
        <v>0</v>
      </c>
      <c r="H428" s="0" t="n">
        <v>0</v>
      </c>
      <c r="I428" s="0" t="n">
        <v>0</v>
      </c>
      <c r="J428" s="0" t="n">
        <v>0</v>
      </c>
      <c r="K428" s="0" t="n">
        <v>1</v>
      </c>
      <c r="L428" s="0" t="n">
        <f aca="false">SUM(COUNTIF(F428,F8),COUNTIF(G428,G8),COUNTIF(H428,H8),COUNTIF(I428,I8),COUNTIF(J428,J8),COUNTIF(K428,K8))</f>
        <v>2</v>
      </c>
      <c r="M428" s="0" t="n">
        <f aca="false">6-L428</f>
        <v>4</v>
      </c>
      <c r="N428" s="0" t="n">
        <f aca="false">COUNTIF(K428,K8)</f>
        <v>0</v>
      </c>
      <c r="O428" s="0" t="n">
        <f aca="false">COUNTIF(J428,J8)</f>
        <v>0</v>
      </c>
      <c r="P428" s="0" t="n">
        <f aca="false">L428-N428-O428</f>
        <v>2</v>
      </c>
      <c r="Q428" s="0" t="n">
        <v>2809</v>
      </c>
    </row>
    <row r="429" customFormat="false" ht="15" hidden="false" customHeight="false" outlineLevel="0" collapsed="false">
      <c r="A429" s="1" t="s">
        <v>68</v>
      </c>
      <c r="B429" s="0" t="s">
        <v>40</v>
      </c>
      <c r="C429" s="0" t="n">
        <v>8</v>
      </c>
      <c r="D429" s="0" t="n">
        <v>24</v>
      </c>
      <c r="E429" s="0" t="n">
        <v>3</v>
      </c>
      <c r="F429" s="0" t="n">
        <v>0</v>
      </c>
      <c r="G429" s="0" t="n">
        <v>0</v>
      </c>
      <c r="H429" s="0" t="n">
        <v>1</v>
      </c>
      <c r="I429" s="0" t="n">
        <v>0</v>
      </c>
      <c r="J429" s="0" t="n">
        <v>0</v>
      </c>
      <c r="L429" s="0" t="n">
        <f aca="false">SUM(COUNTIF(F429,F9),COUNTIF(G429,G9),COUNTIF(H429,H9),COUNTIF(I429,I9),COUNTIF(J429,J9),COUNTIF(K429,K9))</f>
        <v>2</v>
      </c>
      <c r="M429" s="0" t="n">
        <f aca="false">5-L429</f>
        <v>3</v>
      </c>
      <c r="N429" s="0" t="n">
        <f aca="false">COUNTIF(J429,J9)</f>
        <v>1</v>
      </c>
      <c r="P429" s="0" t="n">
        <f aca="false">L429-N429-O429</f>
        <v>1</v>
      </c>
      <c r="Q429" s="0" t="n">
        <v>3026</v>
      </c>
    </row>
    <row r="430" customFormat="false" ht="15" hidden="false" customHeight="false" outlineLevel="0" collapsed="false">
      <c r="A430" s="1" t="s">
        <v>68</v>
      </c>
      <c r="B430" s="0" t="s">
        <v>40</v>
      </c>
      <c r="C430" s="0" t="n">
        <v>9</v>
      </c>
      <c r="D430" s="0" t="n">
        <v>6</v>
      </c>
      <c r="E430" s="7" t="n">
        <v>6</v>
      </c>
      <c r="F430" s="0" t="n">
        <v>0</v>
      </c>
      <c r="G430" s="0" t="n">
        <v>0</v>
      </c>
      <c r="H430" s="0" t="n">
        <v>0</v>
      </c>
      <c r="I430" s="0" t="n">
        <v>0</v>
      </c>
      <c r="J430" s="0" t="n">
        <v>0</v>
      </c>
      <c r="K430" s="0" t="n">
        <v>1</v>
      </c>
      <c r="L430" s="0" t="n">
        <f aca="false">SUM(COUNTIF(F430,F10),COUNTIF(G430,G10),COUNTIF(H430,H10),COUNTIF(I430,I10),COUNTIF(J430,J10),COUNTIF(K430,K10))</f>
        <v>6</v>
      </c>
      <c r="M430" s="0" t="n">
        <f aca="false">6-L430</f>
        <v>0</v>
      </c>
      <c r="N430" s="0" t="n">
        <f aca="false">COUNTIF(K430,K10)</f>
        <v>1</v>
      </c>
      <c r="O430" s="0" t="n">
        <f aca="false">COUNTIF(J430,J10)</f>
        <v>1</v>
      </c>
      <c r="P430" s="0" t="n">
        <f aca="false">L430-N430-O430</f>
        <v>4</v>
      </c>
      <c r="Q430" s="0" t="n">
        <v>3329</v>
      </c>
    </row>
    <row r="431" customFormat="false" ht="15" hidden="false" customHeight="false" outlineLevel="0" collapsed="false">
      <c r="A431" s="1" t="s">
        <v>68</v>
      </c>
      <c r="B431" s="0" t="s">
        <v>40</v>
      </c>
      <c r="C431" s="0" t="n">
        <v>10</v>
      </c>
      <c r="D431" s="0" t="n">
        <v>4</v>
      </c>
      <c r="E431" s="0" t="n">
        <v>23</v>
      </c>
      <c r="F431" s="0" t="n">
        <v>0</v>
      </c>
      <c r="G431" s="0" t="n">
        <v>1</v>
      </c>
      <c r="H431" s="0" t="n">
        <v>1</v>
      </c>
      <c r="I431" s="0" t="n">
        <v>0</v>
      </c>
      <c r="J431" s="0" t="n">
        <v>0</v>
      </c>
      <c r="L431" s="0" t="n">
        <f aca="false">SUM(COUNTIF(F431,F11),COUNTIF(G431,G11),COUNTIF(H431,H11),COUNTIF(I431,I11),COUNTIF(J431,J11),COUNTIF(K431,K11))</f>
        <v>2</v>
      </c>
      <c r="M431" s="0" t="n">
        <f aca="false">5-L431</f>
        <v>3</v>
      </c>
      <c r="N431" s="0" t="n">
        <f aca="false">COUNTIF(J431,J11)</f>
        <v>1</v>
      </c>
      <c r="P431" s="0" t="n">
        <f aca="false">L431-N431-O431</f>
        <v>1</v>
      </c>
      <c r="Q431" s="0" t="n">
        <v>2324</v>
      </c>
    </row>
    <row r="432" customFormat="false" ht="15" hidden="false" customHeight="false" outlineLevel="0" collapsed="false">
      <c r="A432" s="1" t="s">
        <v>68</v>
      </c>
      <c r="B432" s="0" t="s">
        <v>40</v>
      </c>
      <c r="C432" s="0" t="n">
        <v>11</v>
      </c>
      <c r="D432" s="0" t="n">
        <v>25</v>
      </c>
      <c r="E432" s="6" t="n">
        <v>5</v>
      </c>
      <c r="F432" s="0" t="n">
        <v>0</v>
      </c>
      <c r="G432" s="0" t="n">
        <v>0</v>
      </c>
      <c r="H432" s="0" t="n">
        <v>0</v>
      </c>
      <c r="I432" s="0" t="n">
        <v>0</v>
      </c>
      <c r="J432" s="0" t="n">
        <v>1</v>
      </c>
      <c r="K432" s="0" t="n">
        <v>0</v>
      </c>
      <c r="L432" s="0" t="n">
        <f aca="false">SUM(COUNTIF(F432,F12),COUNTIF(G432,G12),COUNTIF(H432,H12),COUNTIF(I432,I12),COUNTIF(J432,J12),COUNTIF(K432,K12))</f>
        <v>5</v>
      </c>
      <c r="M432" s="0" t="n">
        <f aca="false">6-L432</f>
        <v>1</v>
      </c>
      <c r="N432" s="0" t="n">
        <f aca="false">COUNTIF(K432,K12)</f>
        <v>1</v>
      </c>
      <c r="O432" s="0" t="n">
        <f aca="false">COUNTIF(J432,J12)</f>
        <v>1</v>
      </c>
      <c r="P432" s="0" t="n">
        <f aca="false">L432-N432-O432</f>
        <v>3</v>
      </c>
      <c r="Q432" s="0" t="n">
        <v>2308</v>
      </c>
    </row>
    <row r="433" customFormat="false" ht="15" hidden="false" customHeight="false" outlineLevel="0" collapsed="false">
      <c r="A433" s="1" t="s">
        <v>68</v>
      </c>
      <c r="B433" s="0" t="s">
        <v>40</v>
      </c>
      <c r="C433" s="0" t="n">
        <v>12</v>
      </c>
      <c r="D433" s="0" t="n">
        <v>5</v>
      </c>
      <c r="E433" s="7" t="n">
        <v>5</v>
      </c>
      <c r="F433" s="0" t="n">
        <v>0</v>
      </c>
      <c r="G433" s="0" t="n">
        <v>0</v>
      </c>
      <c r="H433" s="0" t="n">
        <v>0</v>
      </c>
      <c r="I433" s="0" t="n">
        <v>0</v>
      </c>
      <c r="J433" s="0" t="n">
        <v>1</v>
      </c>
      <c r="K433" s="0" t="n">
        <v>0</v>
      </c>
      <c r="L433" s="0" t="n">
        <f aca="false">SUM(COUNTIF(F433,F13),COUNTIF(G433,G13),COUNTIF(H433,H13),COUNTIF(I433,I13),COUNTIF(J433,J13),COUNTIF(K433,K13))</f>
        <v>6</v>
      </c>
      <c r="M433" s="0" t="n">
        <f aca="false">6-L433</f>
        <v>0</v>
      </c>
      <c r="N433" s="0" t="n">
        <f aca="false">COUNTIF(K433,K13)</f>
        <v>1</v>
      </c>
      <c r="O433" s="0" t="n">
        <f aca="false">COUNTIF(J433,J13)</f>
        <v>1</v>
      </c>
      <c r="P433" s="0" t="n">
        <f aca="false">L433-N433-O433</f>
        <v>4</v>
      </c>
      <c r="Q433" s="0" t="n">
        <v>3702</v>
      </c>
    </row>
    <row r="434" customFormat="false" ht="15" hidden="false" customHeight="false" outlineLevel="0" collapsed="false">
      <c r="A434" s="1" t="s">
        <v>68</v>
      </c>
      <c r="B434" s="0" t="s">
        <v>40</v>
      </c>
      <c r="C434" s="0" t="n">
        <v>13</v>
      </c>
      <c r="D434" s="0" t="n">
        <v>34</v>
      </c>
      <c r="E434" s="6" t="n">
        <v>3</v>
      </c>
      <c r="F434" s="0" t="n">
        <v>0</v>
      </c>
      <c r="G434" s="0" t="n">
        <v>0</v>
      </c>
      <c r="H434" s="0" t="n">
        <v>1</v>
      </c>
      <c r="I434" s="0" t="n">
        <v>0</v>
      </c>
      <c r="J434" s="0" t="n">
        <v>0</v>
      </c>
      <c r="L434" s="0" t="n">
        <f aca="false">SUM(COUNTIF(F434,F14),COUNTIF(G434,G14),COUNTIF(H434,H14),COUNTIF(I434,I14),COUNTIF(J434,J14),COUNTIF(K434,K14))</f>
        <v>4</v>
      </c>
      <c r="M434" s="0" t="n">
        <f aca="false">5-L434</f>
        <v>1</v>
      </c>
      <c r="N434" s="0" t="n">
        <f aca="false">COUNTIF(J434,J14)</f>
        <v>1</v>
      </c>
      <c r="O434" s="0" t="n">
        <f aca="false">COUNTIF(I434,I14)</f>
        <v>0</v>
      </c>
      <c r="P434" s="0" t="n">
        <f aca="false">L434-N434-O434</f>
        <v>3</v>
      </c>
      <c r="Q434" s="0" t="n">
        <v>2588</v>
      </c>
    </row>
    <row r="435" customFormat="false" ht="15" hidden="false" customHeight="false" outlineLevel="0" collapsed="false">
      <c r="A435" s="1" t="s">
        <v>68</v>
      </c>
      <c r="B435" s="0" t="s">
        <v>40</v>
      </c>
      <c r="C435" s="0" t="n">
        <v>14</v>
      </c>
      <c r="D435" s="0" t="n">
        <v>35</v>
      </c>
      <c r="E435" s="0" t="n">
        <v>6</v>
      </c>
      <c r="F435" s="0" t="n">
        <v>0</v>
      </c>
      <c r="G435" s="0" t="n">
        <v>0</v>
      </c>
      <c r="H435" s="0" t="n">
        <v>0</v>
      </c>
      <c r="I435" s="0" t="n">
        <v>0</v>
      </c>
      <c r="J435" s="0" t="n">
        <v>0</v>
      </c>
      <c r="K435" s="0" t="n">
        <v>1</v>
      </c>
      <c r="L435" s="0" t="n">
        <f aca="false">SUM(COUNTIF(F435,F15),COUNTIF(G435,G15),COUNTIF(H435,H15),COUNTIF(I435,I15),COUNTIF(J435,J15),COUNTIF(K435,K15))</f>
        <v>3</v>
      </c>
      <c r="M435" s="0" t="n">
        <f aca="false">6-L435</f>
        <v>3</v>
      </c>
      <c r="N435" s="0" t="n">
        <f aca="false">COUNTIF(K435,K15)</f>
        <v>0</v>
      </c>
      <c r="O435" s="0" t="n">
        <f aca="false">COUNTIF(J435,J15)</f>
        <v>0</v>
      </c>
      <c r="P435" s="0" t="n">
        <f aca="false">L435-N435-O435</f>
        <v>3</v>
      </c>
      <c r="Q435" s="0" t="n">
        <v>2782</v>
      </c>
      <c r="R435" s="8" t="n">
        <f aca="false">SUM(L422:L435)</f>
        <v>52</v>
      </c>
    </row>
    <row r="436" customFormat="false" ht="15" hidden="false" customHeight="false" outlineLevel="0" collapsed="false">
      <c r="A436" s="1" t="s">
        <v>69</v>
      </c>
      <c r="B436" s="0" t="s">
        <v>36</v>
      </c>
      <c r="C436" s="0" t="n">
        <v>1</v>
      </c>
      <c r="D436" s="0" t="n">
        <v>15</v>
      </c>
      <c r="E436" s="0" t="n">
        <v>2</v>
      </c>
      <c r="F436" s="0" t="n">
        <v>0</v>
      </c>
      <c r="G436" s="0" t="n">
        <v>1</v>
      </c>
      <c r="H436" s="0" t="n">
        <v>0</v>
      </c>
      <c r="I436" s="0" t="n">
        <v>0</v>
      </c>
      <c r="J436" s="0" t="n">
        <v>0</v>
      </c>
      <c r="K436" s="0" t="n">
        <v>0</v>
      </c>
      <c r="L436" s="0" t="n">
        <f aca="false">SUM(COUNTIF(F436,F2),COUNTIF(G436,G2),COUNTIF(H436,H2),COUNTIF(I436,I2),COUNTIF(J436,J2),COUNTIF(K436,K2))</f>
        <v>3</v>
      </c>
      <c r="M436" s="0" t="n">
        <f aca="false">6-L436</f>
        <v>3</v>
      </c>
      <c r="N436" s="0" t="n">
        <f aca="false">COUNTIF(K436,K2)</f>
        <v>1</v>
      </c>
      <c r="O436" s="0" t="n">
        <f aca="false">COUNTIF(J436,J2)</f>
        <v>0</v>
      </c>
      <c r="P436" s="0" t="n">
        <f aca="false">L436-N436-O436</f>
        <v>2</v>
      </c>
      <c r="Q436" s="0" t="n">
        <v>1297</v>
      </c>
    </row>
    <row r="437" customFormat="false" ht="15" hidden="false" customHeight="false" outlineLevel="0" collapsed="false">
      <c r="A437" s="1" t="s">
        <v>69</v>
      </c>
      <c r="B437" s="0" t="s">
        <v>36</v>
      </c>
      <c r="C437" s="0" t="n">
        <v>2</v>
      </c>
      <c r="D437" s="0" t="n">
        <v>45</v>
      </c>
      <c r="E437" s="6" t="n">
        <v>4</v>
      </c>
      <c r="F437" s="0" t="n">
        <v>0</v>
      </c>
      <c r="G437" s="0" t="n">
        <v>0</v>
      </c>
      <c r="H437" s="0" t="n">
        <v>0</v>
      </c>
      <c r="I437" s="0" t="n">
        <v>1</v>
      </c>
      <c r="J437" s="0" t="n">
        <v>0</v>
      </c>
      <c r="K437" s="0" t="n">
        <v>0</v>
      </c>
      <c r="L437" s="0" t="n">
        <f aca="false">SUM(COUNTIF(F437,F3),COUNTIF(G437,G3),COUNTIF(H437,H3),COUNTIF(I437,I3),COUNTIF(J437,J3),COUNTIF(K437,K3))</f>
        <v>5</v>
      </c>
      <c r="M437" s="0" t="n">
        <f aca="false">6-L437</f>
        <v>1</v>
      </c>
      <c r="N437" s="0" t="n">
        <f aca="false">COUNTIF(K437,K3)</f>
        <v>1</v>
      </c>
      <c r="O437" s="0" t="n">
        <f aca="false">COUNTIF(J437,J3)</f>
        <v>0</v>
      </c>
      <c r="P437" s="0" t="n">
        <f aca="false">L437-N437-O437</f>
        <v>4</v>
      </c>
      <c r="Q437" s="0" t="n">
        <v>1730</v>
      </c>
    </row>
    <row r="438" customFormat="false" ht="15" hidden="false" customHeight="false" outlineLevel="0" collapsed="false">
      <c r="A438" s="1" t="s">
        <v>69</v>
      </c>
      <c r="B438" s="0" t="s">
        <v>36</v>
      </c>
      <c r="C438" s="0" t="n">
        <v>3</v>
      </c>
      <c r="D438" s="0" t="n">
        <v>6</v>
      </c>
      <c r="E438" s="7" t="n">
        <v>6</v>
      </c>
      <c r="F438" s="0" t="n">
        <v>0</v>
      </c>
      <c r="G438" s="0" t="n">
        <v>0</v>
      </c>
      <c r="H438" s="0" t="n">
        <v>0</v>
      </c>
      <c r="I438" s="0" t="n">
        <v>0</v>
      </c>
      <c r="J438" s="0" t="n">
        <v>0</v>
      </c>
      <c r="K438" s="0" t="n">
        <v>1</v>
      </c>
      <c r="L438" s="0" t="n">
        <f aca="false">SUM(COUNTIF(F438,F4),COUNTIF(G438,G4),COUNTIF(H438,H4),COUNTIF(I438,I4),COUNTIF(J438,J4),COUNTIF(K438,K4))</f>
        <v>6</v>
      </c>
      <c r="M438" s="0" t="n">
        <f aca="false">6-L438</f>
        <v>0</v>
      </c>
      <c r="N438" s="0" t="n">
        <f aca="false">COUNTIF(K438,K4)</f>
        <v>1</v>
      </c>
      <c r="O438" s="0" t="n">
        <f aca="false">COUNTIF(J438,J4)</f>
        <v>1</v>
      </c>
      <c r="P438" s="0" t="n">
        <f aca="false">L438-N438-O438</f>
        <v>4</v>
      </c>
      <c r="Q438" s="0" t="n">
        <v>1298</v>
      </c>
    </row>
    <row r="439" customFormat="false" ht="15" hidden="false" customHeight="false" outlineLevel="0" collapsed="false">
      <c r="A439" s="1" t="s">
        <v>69</v>
      </c>
      <c r="B439" s="0" t="s">
        <v>36</v>
      </c>
      <c r="C439" s="0" t="n">
        <v>4</v>
      </c>
      <c r="D439" s="0" t="n">
        <v>4</v>
      </c>
      <c r="E439" s="0" t="n">
        <v>5</v>
      </c>
      <c r="F439" s="0" t="n">
        <v>0</v>
      </c>
      <c r="G439" s="0" t="n">
        <v>0</v>
      </c>
      <c r="H439" s="0" t="n">
        <v>0</v>
      </c>
      <c r="I439" s="0" t="n">
        <v>0</v>
      </c>
      <c r="J439" s="0" t="n">
        <v>1</v>
      </c>
      <c r="L439" s="0" t="n">
        <f aca="false">SUM(COUNTIF(F439,F5),COUNTIF(G439,G5),COUNTIF(H439,H5),COUNTIF(I439,I5),COUNTIF(J439,J5),COUNTIF(K439,K5))</f>
        <v>3</v>
      </c>
      <c r="M439" s="0" t="n">
        <f aca="false">5-L439</f>
        <v>2</v>
      </c>
      <c r="N439" s="0" t="n">
        <f aca="false">COUNTIF(J439,J5)</f>
        <v>0</v>
      </c>
      <c r="O439" s="0" t="n">
        <f aca="false">COUNTIF(I439,I5)</f>
        <v>0</v>
      </c>
      <c r="P439" s="0" t="n">
        <f aca="false">L439-N439-O439</f>
        <v>3</v>
      </c>
      <c r="Q439" s="0" t="n">
        <v>2418</v>
      </c>
    </row>
    <row r="440" customFormat="false" ht="15" hidden="false" customHeight="false" outlineLevel="0" collapsed="false">
      <c r="A440" s="1" t="s">
        <v>69</v>
      </c>
      <c r="B440" s="0" t="s">
        <v>36</v>
      </c>
      <c r="C440" s="0" t="n">
        <v>5</v>
      </c>
      <c r="D440" s="0" t="n">
        <v>5</v>
      </c>
      <c r="E440" s="7" t="n">
        <v>5</v>
      </c>
      <c r="F440" s="0" t="n">
        <v>0</v>
      </c>
      <c r="G440" s="0" t="n">
        <v>0</v>
      </c>
      <c r="H440" s="0" t="n">
        <v>0</v>
      </c>
      <c r="I440" s="0" t="n">
        <v>0</v>
      </c>
      <c r="J440" s="0" t="n">
        <v>1</v>
      </c>
      <c r="L440" s="0" t="n">
        <f aca="false">SUM(COUNTIF(F440,F6),COUNTIF(G440,G6),COUNTIF(H440,H6),COUNTIF(I440,I6),COUNTIF(J440,J6),COUNTIF(K440,K6))</f>
        <v>5</v>
      </c>
      <c r="M440" s="0" t="n">
        <f aca="false">5-L440</f>
        <v>0</v>
      </c>
      <c r="N440" s="0" t="n">
        <f aca="false">COUNTIF(J440,J6)</f>
        <v>1</v>
      </c>
      <c r="P440" s="0" t="n">
        <f aca="false">L440-N440-O440</f>
        <v>4</v>
      </c>
      <c r="Q440" s="0" t="n">
        <v>964</v>
      </c>
    </row>
    <row r="441" customFormat="false" ht="15" hidden="false" customHeight="false" outlineLevel="0" collapsed="false">
      <c r="A441" s="1" t="s">
        <v>69</v>
      </c>
      <c r="B441" s="0" t="s">
        <v>36</v>
      </c>
      <c r="C441" s="0" t="n">
        <v>6</v>
      </c>
      <c r="D441" s="0" t="n">
        <v>15</v>
      </c>
      <c r="E441" s="6" t="n">
        <v>1</v>
      </c>
      <c r="F441" s="0" t="n">
        <v>1</v>
      </c>
      <c r="G441" s="0" t="n">
        <v>0</v>
      </c>
      <c r="H441" s="0" t="n">
        <v>0</v>
      </c>
      <c r="I441" s="0" t="n">
        <v>0</v>
      </c>
      <c r="J441" s="0" t="n">
        <v>0</v>
      </c>
      <c r="K441" s="0" t="n">
        <v>0</v>
      </c>
      <c r="L441" s="0" t="n">
        <f aca="false">SUM(COUNTIF(F441,F7),COUNTIF(G441,G7),COUNTIF(H441,H7),COUNTIF(I441,I7),COUNTIF(J441,J7),COUNTIF(K441,K7))</f>
        <v>5</v>
      </c>
      <c r="M441" s="0" t="n">
        <f aca="false">6-L441</f>
        <v>1</v>
      </c>
      <c r="N441" s="0" t="n">
        <f aca="false">COUNTIF(K441,K7)</f>
        <v>1</v>
      </c>
      <c r="O441" s="0" t="n">
        <f aca="false">COUNTIF(J441,J7)</f>
        <v>0</v>
      </c>
      <c r="P441" s="0" t="n">
        <f aca="false">L441-N441-O441</f>
        <v>4</v>
      </c>
      <c r="Q441" s="0" t="n">
        <v>2470</v>
      </c>
    </row>
    <row r="442" customFormat="false" ht="15" hidden="false" customHeight="false" outlineLevel="0" collapsed="false">
      <c r="A442" s="1" t="s">
        <v>69</v>
      </c>
      <c r="B442" s="0" t="s">
        <v>36</v>
      </c>
      <c r="C442" s="0" t="n">
        <v>7</v>
      </c>
      <c r="D442" s="0" t="n">
        <v>345</v>
      </c>
      <c r="E442" s="0" t="n">
        <v>6</v>
      </c>
      <c r="F442" s="0" t="n">
        <v>0</v>
      </c>
      <c r="G442" s="0" t="n">
        <v>0</v>
      </c>
      <c r="H442" s="0" t="n">
        <v>0</v>
      </c>
      <c r="I442" s="0" t="n">
        <v>0</v>
      </c>
      <c r="J442" s="0" t="n">
        <v>0</v>
      </c>
      <c r="K442" s="0" t="n">
        <v>1</v>
      </c>
      <c r="L442" s="0" t="n">
        <f aca="false">SUM(COUNTIF(F442,F8),COUNTIF(G442,G8),COUNTIF(H442,H8),COUNTIF(I442,I8),COUNTIF(J442,J8),COUNTIF(K442,K8))</f>
        <v>2</v>
      </c>
      <c r="M442" s="0" t="n">
        <f aca="false">6-L442</f>
        <v>4</v>
      </c>
      <c r="N442" s="0" t="n">
        <f aca="false">COUNTIF(K442,K8)</f>
        <v>0</v>
      </c>
      <c r="O442" s="0" t="n">
        <f aca="false">COUNTIF(J442,J8)</f>
        <v>0</v>
      </c>
      <c r="P442" s="0" t="n">
        <f aca="false">L442-N442-O442</f>
        <v>2</v>
      </c>
      <c r="Q442" s="0" t="n">
        <v>1411</v>
      </c>
    </row>
    <row r="443" customFormat="false" ht="15" hidden="false" customHeight="false" outlineLevel="0" collapsed="false">
      <c r="A443" s="1" t="s">
        <v>69</v>
      </c>
      <c r="B443" s="0" t="s">
        <v>36</v>
      </c>
      <c r="C443" s="0" t="n">
        <v>8</v>
      </c>
      <c r="D443" s="0" t="n">
        <v>24</v>
      </c>
      <c r="E443" s="7" t="n">
        <v>24</v>
      </c>
      <c r="F443" s="0" t="n">
        <v>0</v>
      </c>
      <c r="G443" s="0" t="n">
        <v>1</v>
      </c>
      <c r="H443" s="0" t="n">
        <v>0</v>
      </c>
      <c r="I443" s="0" t="n">
        <v>1</v>
      </c>
      <c r="J443" s="0" t="n">
        <v>0</v>
      </c>
      <c r="L443" s="0" t="n">
        <f aca="false">SUM(COUNTIF(F443,F9),COUNTIF(G443,G9),COUNTIF(H443,H9),COUNTIF(I443,I9),COUNTIF(J443,J9),COUNTIF(K443,K9))</f>
        <v>5</v>
      </c>
      <c r="M443" s="0" t="n">
        <f aca="false">5-L443</f>
        <v>0</v>
      </c>
      <c r="N443" s="0" t="n">
        <f aca="false">COUNTIF(J443,J9)</f>
        <v>1</v>
      </c>
      <c r="P443" s="0" t="n">
        <f aca="false">L443-N443-O443</f>
        <v>4</v>
      </c>
      <c r="Q443" s="0" t="n">
        <v>626</v>
      </c>
    </row>
    <row r="444" customFormat="false" ht="15" hidden="false" customHeight="false" outlineLevel="0" collapsed="false">
      <c r="A444" s="1" t="s">
        <v>69</v>
      </c>
      <c r="B444" s="0" t="s">
        <v>36</v>
      </c>
      <c r="C444" s="0" t="n">
        <v>9</v>
      </c>
      <c r="D444" s="0" t="n">
        <v>6</v>
      </c>
      <c r="E444" s="0" t="n">
        <v>5</v>
      </c>
      <c r="F444" s="0" t="n">
        <v>0</v>
      </c>
      <c r="G444" s="0" t="n">
        <v>0</v>
      </c>
      <c r="H444" s="0" t="n">
        <v>0</v>
      </c>
      <c r="I444" s="0" t="n">
        <v>0</v>
      </c>
      <c r="J444" s="0" t="n">
        <v>1</v>
      </c>
      <c r="K444" s="0" t="n">
        <v>0</v>
      </c>
      <c r="L444" s="0" t="n">
        <f aca="false">SUM(COUNTIF(F444,F10),COUNTIF(G444,G10),COUNTIF(H444,H10),COUNTIF(I444,I10),COUNTIF(J444,J10),COUNTIF(K444,K10))</f>
        <v>4</v>
      </c>
      <c r="M444" s="0" t="n">
        <f aca="false">6-L444</f>
        <v>2</v>
      </c>
      <c r="N444" s="0" t="n">
        <f aca="false">COUNTIF(K444,K10)</f>
        <v>0</v>
      </c>
      <c r="O444" s="0" t="n">
        <f aca="false">COUNTIF(J444,J10)</f>
        <v>0</v>
      </c>
      <c r="P444" s="0" t="n">
        <f aca="false">L444-N444-O444</f>
        <v>4</v>
      </c>
      <c r="Q444" s="0" t="n">
        <v>1257</v>
      </c>
    </row>
    <row r="445" customFormat="false" ht="15" hidden="false" customHeight="false" outlineLevel="0" collapsed="false">
      <c r="A445" s="1" t="s">
        <v>69</v>
      </c>
      <c r="B445" s="0" t="s">
        <v>36</v>
      </c>
      <c r="C445" s="0" t="n">
        <v>10</v>
      </c>
      <c r="D445" s="0" t="n">
        <v>4</v>
      </c>
      <c r="E445" s="7" t="n">
        <v>4</v>
      </c>
      <c r="F445" s="0" t="n">
        <v>0</v>
      </c>
      <c r="G445" s="0" t="n">
        <v>0</v>
      </c>
      <c r="H445" s="0" t="n">
        <v>0</v>
      </c>
      <c r="I445" s="0" t="n">
        <v>1</v>
      </c>
      <c r="J445" s="0" t="n">
        <v>0</v>
      </c>
      <c r="L445" s="0" t="n">
        <f aca="false">SUM(COUNTIF(F445,F11),COUNTIF(G445,G11),COUNTIF(H445,H11),COUNTIF(I445,I11),COUNTIF(J445,J11),COUNTIF(K445,K11))</f>
        <v>5</v>
      </c>
      <c r="M445" s="0" t="n">
        <f aca="false">5-L445</f>
        <v>0</v>
      </c>
      <c r="N445" s="0" t="n">
        <f aca="false">COUNTIF(J445,J11)</f>
        <v>1</v>
      </c>
      <c r="P445" s="0" t="n">
        <f aca="false">L445-N445-O445</f>
        <v>4</v>
      </c>
      <c r="Q445" s="0" t="n">
        <v>834</v>
      </c>
    </row>
    <row r="446" customFormat="false" ht="15" hidden="false" customHeight="false" outlineLevel="0" collapsed="false">
      <c r="A446" s="1" t="s">
        <v>69</v>
      </c>
      <c r="B446" s="0" t="s">
        <v>36</v>
      </c>
      <c r="C446" s="0" t="n">
        <v>11</v>
      </c>
      <c r="D446" s="0" t="n">
        <v>25</v>
      </c>
      <c r="E446" s="6" t="n">
        <v>5</v>
      </c>
      <c r="F446" s="0" t="n">
        <v>0</v>
      </c>
      <c r="G446" s="0" t="n">
        <v>0</v>
      </c>
      <c r="H446" s="0" t="n">
        <v>0</v>
      </c>
      <c r="I446" s="0" t="n">
        <v>0</v>
      </c>
      <c r="J446" s="0" t="n">
        <v>1</v>
      </c>
      <c r="K446" s="0" t="n">
        <v>0</v>
      </c>
      <c r="L446" s="0" t="n">
        <f aca="false">SUM(COUNTIF(F446,F12),COUNTIF(G446,G12),COUNTIF(H446,H12),COUNTIF(I446,I12),COUNTIF(J446,J12),COUNTIF(K446,K12))</f>
        <v>5</v>
      </c>
      <c r="M446" s="0" t="n">
        <f aca="false">6-L446</f>
        <v>1</v>
      </c>
      <c r="N446" s="0" t="n">
        <f aca="false">COUNTIF(K446,K12)</f>
        <v>1</v>
      </c>
      <c r="O446" s="0" t="n">
        <f aca="false">COUNTIF(J446,J12)</f>
        <v>1</v>
      </c>
      <c r="P446" s="0" t="n">
        <f aca="false">L446-N446-O446</f>
        <v>3</v>
      </c>
      <c r="Q446" s="0" t="n">
        <v>1899</v>
      </c>
    </row>
    <row r="447" customFormat="false" ht="15" hidden="false" customHeight="false" outlineLevel="0" collapsed="false">
      <c r="A447" s="1" t="s">
        <v>69</v>
      </c>
      <c r="B447" s="0" t="s">
        <v>36</v>
      </c>
      <c r="C447" s="0" t="n">
        <v>12</v>
      </c>
      <c r="D447" s="0" t="n">
        <v>5</v>
      </c>
      <c r="E447" s="0" t="n">
        <v>4</v>
      </c>
      <c r="F447" s="0" t="n">
        <v>0</v>
      </c>
      <c r="G447" s="0" t="n">
        <v>0</v>
      </c>
      <c r="H447" s="0" t="n">
        <v>0</v>
      </c>
      <c r="I447" s="0" t="n">
        <v>1</v>
      </c>
      <c r="J447" s="0" t="n">
        <v>0</v>
      </c>
      <c r="K447" s="0" t="n">
        <v>0</v>
      </c>
      <c r="L447" s="0" t="n">
        <f aca="false">SUM(COUNTIF(F447,F13),COUNTIF(G447,G13),COUNTIF(H447,H13),COUNTIF(I447,I13),COUNTIF(J447,J13),COUNTIF(K447,K13))</f>
        <v>4</v>
      </c>
      <c r="M447" s="0" t="n">
        <f aca="false">6-L447</f>
        <v>2</v>
      </c>
      <c r="N447" s="0" t="n">
        <f aca="false">COUNTIF(K447,K13)</f>
        <v>1</v>
      </c>
      <c r="O447" s="0" t="n">
        <f aca="false">COUNTIF(J447,J13)</f>
        <v>0</v>
      </c>
      <c r="P447" s="0" t="n">
        <f aca="false">L447-N447-O447</f>
        <v>3</v>
      </c>
      <c r="Q447" s="0" t="n">
        <v>1426</v>
      </c>
    </row>
    <row r="448" customFormat="false" ht="15" hidden="false" customHeight="false" outlineLevel="0" collapsed="false">
      <c r="A448" s="1" t="s">
        <v>69</v>
      </c>
      <c r="B448" s="0" t="s">
        <v>36</v>
      </c>
      <c r="C448" s="0" t="n">
        <v>13</v>
      </c>
      <c r="D448" s="0" t="n">
        <v>34</v>
      </c>
      <c r="E448" s="6" t="n">
        <v>3</v>
      </c>
      <c r="F448" s="0" t="n">
        <v>0</v>
      </c>
      <c r="G448" s="0" t="n">
        <v>0</v>
      </c>
      <c r="H448" s="0" t="n">
        <v>1</v>
      </c>
      <c r="I448" s="0" t="n">
        <v>0</v>
      </c>
      <c r="J448" s="0" t="n">
        <v>0</v>
      </c>
      <c r="L448" s="0" t="n">
        <f aca="false">SUM(COUNTIF(F448,F14),COUNTIF(G448,G14),COUNTIF(H448,H14),COUNTIF(I448,I14),COUNTIF(J448,J14),COUNTIF(K448,K14))</f>
        <v>4</v>
      </c>
      <c r="M448" s="0" t="n">
        <f aca="false">5-L448</f>
        <v>1</v>
      </c>
      <c r="N448" s="0" t="n">
        <f aca="false">COUNTIF(J448,J14)</f>
        <v>1</v>
      </c>
      <c r="O448" s="0" t="n">
        <f aca="false">COUNTIF(I448,I14)</f>
        <v>0</v>
      </c>
      <c r="P448" s="0" t="n">
        <f aca="false">L448-N448-O448</f>
        <v>3</v>
      </c>
      <c r="Q448" s="0" t="n">
        <v>746</v>
      </c>
    </row>
    <row r="449" customFormat="false" ht="15" hidden="false" customHeight="false" outlineLevel="0" collapsed="false">
      <c r="A449" s="1" t="s">
        <v>69</v>
      </c>
      <c r="B449" s="0" t="s">
        <v>36</v>
      </c>
      <c r="C449" s="0" t="n">
        <v>14</v>
      </c>
      <c r="D449" s="0" t="n">
        <v>35</v>
      </c>
      <c r="E449" s="0" t="n">
        <v>6</v>
      </c>
      <c r="F449" s="0" t="n">
        <v>0</v>
      </c>
      <c r="G449" s="0" t="n">
        <v>0</v>
      </c>
      <c r="H449" s="0" t="n">
        <v>0</v>
      </c>
      <c r="I449" s="0" t="n">
        <v>0</v>
      </c>
      <c r="J449" s="0" t="n">
        <v>0</v>
      </c>
      <c r="K449" s="0" t="n">
        <v>1</v>
      </c>
      <c r="L449" s="0" t="n">
        <f aca="false">SUM(COUNTIF(F449,F15),COUNTIF(G449,G15),COUNTIF(H449,H15),COUNTIF(I449,I15),COUNTIF(J449,J15),COUNTIF(K449,K15))</f>
        <v>3</v>
      </c>
      <c r="M449" s="0" t="n">
        <f aca="false">6-L449</f>
        <v>3</v>
      </c>
      <c r="N449" s="0" t="n">
        <f aca="false">COUNTIF(K449,K15)</f>
        <v>0</v>
      </c>
      <c r="O449" s="0" t="n">
        <f aca="false">COUNTIF(J449,J15)</f>
        <v>0</v>
      </c>
      <c r="P449" s="0" t="n">
        <f aca="false">L449-N449-O449</f>
        <v>3</v>
      </c>
      <c r="Q449" s="0" t="n">
        <v>2101</v>
      </c>
      <c r="R449" s="8" t="n">
        <f aca="false">SUM(L436:L449)</f>
        <v>59</v>
      </c>
    </row>
    <row r="450" customFormat="false" ht="15" hidden="false" customHeight="false" outlineLevel="0" collapsed="false">
      <c r="A450" s="1" t="s">
        <v>70</v>
      </c>
      <c r="B450" s="0" t="s">
        <v>40</v>
      </c>
      <c r="C450" s="0" t="n">
        <v>1</v>
      </c>
      <c r="D450" s="0" t="n">
        <v>15</v>
      </c>
      <c r="E450" s="0" t="n">
        <v>3</v>
      </c>
      <c r="F450" s="0" t="n">
        <v>0</v>
      </c>
      <c r="G450" s="0" t="n">
        <v>0</v>
      </c>
      <c r="H450" s="0" t="n">
        <v>1</v>
      </c>
      <c r="I450" s="0" t="n">
        <v>0</v>
      </c>
      <c r="J450" s="0" t="n">
        <v>0</v>
      </c>
      <c r="K450" s="0" t="n">
        <v>0</v>
      </c>
      <c r="L450" s="0" t="n">
        <f aca="false">SUM(COUNTIF(F450,F2),COUNTIF(G450,G2),COUNTIF(H450,H2),COUNTIF(I450,I2),COUNTIF(J450,J2),COUNTIF(K450,K2))</f>
        <v>3</v>
      </c>
      <c r="M450" s="0" t="n">
        <f aca="false">6-L450</f>
        <v>3</v>
      </c>
      <c r="N450" s="0" t="n">
        <f aca="false">COUNTIF(K450,K2)</f>
        <v>1</v>
      </c>
      <c r="O450" s="0" t="n">
        <f aca="false">COUNTIF(J450,J2)</f>
        <v>0</v>
      </c>
      <c r="P450" s="0" t="n">
        <f aca="false">L450-N450-O450</f>
        <v>2</v>
      </c>
      <c r="Q450" s="0" t="n">
        <v>2886</v>
      </c>
    </row>
    <row r="451" customFormat="false" ht="15" hidden="false" customHeight="false" outlineLevel="0" collapsed="false">
      <c r="A451" s="1" t="s">
        <v>70</v>
      </c>
      <c r="B451" s="0" t="s">
        <v>40</v>
      </c>
      <c r="C451" s="0" t="n">
        <v>2</v>
      </c>
      <c r="D451" s="0" t="n">
        <v>45</v>
      </c>
      <c r="E451" s="6" t="n">
        <v>4</v>
      </c>
      <c r="F451" s="0" t="n">
        <v>0</v>
      </c>
      <c r="G451" s="0" t="n">
        <v>0</v>
      </c>
      <c r="H451" s="0" t="n">
        <v>0</v>
      </c>
      <c r="I451" s="0" t="n">
        <v>1</v>
      </c>
      <c r="J451" s="0" t="n">
        <v>0</v>
      </c>
      <c r="K451" s="0" t="n">
        <v>0</v>
      </c>
      <c r="L451" s="0" t="n">
        <f aca="false">SUM(COUNTIF(F451,F3),COUNTIF(G451,G3),COUNTIF(H451,H3),COUNTIF(I451,I3),COUNTIF(J451,J3),COUNTIF(K451,K3))</f>
        <v>5</v>
      </c>
      <c r="M451" s="0" t="n">
        <f aca="false">6-L451</f>
        <v>1</v>
      </c>
      <c r="N451" s="0" t="n">
        <f aca="false">COUNTIF(K451,K3)</f>
        <v>1</v>
      </c>
      <c r="O451" s="0" t="n">
        <f aca="false">COUNTIF(J451,J3)</f>
        <v>0</v>
      </c>
      <c r="P451" s="0" t="n">
        <f aca="false">L451-N451-O451</f>
        <v>4</v>
      </c>
      <c r="Q451" s="0" t="n">
        <v>1642</v>
      </c>
    </row>
    <row r="452" customFormat="false" ht="15" hidden="false" customHeight="false" outlineLevel="0" collapsed="false">
      <c r="A452" s="1" t="s">
        <v>70</v>
      </c>
      <c r="B452" s="0" t="s">
        <v>40</v>
      </c>
      <c r="C452" s="0" t="n">
        <v>3</v>
      </c>
      <c r="D452" s="0" t="n">
        <v>6</v>
      </c>
      <c r="E452" s="0" t="n">
        <v>5</v>
      </c>
      <c r="F452" s="0" t="n">
        <v>0</v>
      </c>
      <c r="G452" s="0" t="n">
        <v>0</v>
      </c>
      <c r="H452" s="0" t="n">
        <v>0</v>
      </c>
      <c r="I452" s="0" t="n">
        <v>0</v>
      </c>
      <c r="J452" s="0" t="n">
        <v>1</v>
      </c>
      <c r="K452" s="0" t="n">
        <v>0</v>
      </c>
      <c r="L452" s="0" t="n">
        <f aca="false">SUM(COUNTIF(F452,F4),COUNTIF(G452,G4),COUNTIF(H452,H4),COUNTIF(I452,I4),COUNTIF(J452,J4),COUNTIF(K452,K4))</f>
        <v>4</v>
      </c>
      <c r="M452" s="0" t="n">
        <f aca="false">6-L452</f>
        <v>2</v>
      </c>
      <c r="N452" s="0" t="n">
        <f aca="false">COUNTIF(K452,K4)</f>
        <v>0</v>
      </c>
      <c r="O452" s="0" t="n">
        <f aca="false">COUNTIF(J452,J4)</f>
        <v>0</v>
      </c>
      <c r="P452" s="0" t="n">
        <f aca="false">L452-N452-O452</f>
        <v>4</v>
      </c>
      <c r="Q452" s="0" t="n">
        <v>2331</v>
      </c>
    </row>
    <row r="453" customFormat="false" ht="15" hidden="false" customHeight="false" outlineLevel="0" collapsed="false">
      <c r="A453" s="1" t="s">
        <v>70</v>
      </c>
      <c r="B453" s="0" t="s">
        <v>40</v>
      </c>
      <c r="C453" s="0" t="n">
        <v>4</v>
      </c>
      <c r="D453" s="0" t="n">
        <v>4</v>
      </c>
      <c r="E453" s="7" t="n">
        <v>4</v>
      </c>
      <c r="F453" s="0" t="n">
        <v>0</v>
      </c>
      <c r="G453" s="0" t="n">
        <v>0</v>
      </c>
      <c r="H453" s="0" t="n">
        <v>0</v>
      </c>
      <c r="I453" s="0" t="n">
        <v>1</v>
      </c>
      <c r="J453" s="0" t="n">
        <v>0</v>
      </c>
      <c r="L453" s="0" t="n">
        <f aca="false">SUM(COUNTIF(F453,F5),COUNTIF(G453,G5),COUNTIF(H453,H5),COUNTIF(I453,I5),COUNTIF(J453,J5),COUNTIF(K453,K5))</f>
        <v>5</v>
      </c>
      <c r="M453" s="0" t="n">
        <f aca="false">5-L453</f>
        <v>0</v>
      </c>
      <c r="N453" s="0" t="n">
        <f aca="false">COUNTIF(J453,J5)</f>
        <v>1</v>
      </c>
      <c r="O453" s="0" t="n">
        <f aca="false">COUNTIF(I453,I5)</f>
        <v>1</v>
      </c>
      <c r="P453" s="0" t="n">
        <f aca="false">L453-N453-O453</f>
        <v>3</v>
      </c>
      <c r="Q453" s="0" t="n">
        <v>2308</v>
      </c>
    </row>
    <row r="454" customFormat="false" ht="15" hidden="false" customHeight="false" outlineLevel="0" collapsed="false">
      <c r="A454" s="1" t="s">
        <v>70</v>
      </c>
      <c r="B454" s="0" t="s">
        <v>40</v>
      </c>
      <c r="C454" s="0" t="n">
        <v>5</v>
      </c>
      <c r="D454" s="0" t="n">
        <v>5</v>
      </c>
      <c r="E454" s="0" t="n">
        <v>2</v>
      </c>
      <c r="F454" s="0" t="n">
        <v>0</v>
      </c>
      <c r="G454" s="0" t="n">
        <v>1</v>
      </c>
      <c r="H454" s="0" t="n">
        <v>0</v>
      </c>
      <c r="I454" s="0" t="n">
        <v>0</v>
      </c>
      <c r="J454" s="0" t="n">
        <v>0</v>
      </c>
      <c r="L454" s="0" t="n">
        <f aca="false">SUM(COUNTIF(F454,F6),COUNTIF(G454,G6),COUNTIF(H454,H6),COUNTIF(I454,I6),COUNTIF(J454,J6),COUNTIF(K454,K6))</f>
        <v>3</v>
      </c>
      <c r="M454" s="0" t="n">
        <f aca="false">5-L454</f>
        <v>2</v>
      </c>
      <c r="N454" s="0" t="n">
        <f aca="false">COUNTIF(J454,J6)</f>
        <v>0</v>
      </c>
      <c r="P454" s="0" t="n">
        <f aca="false">L454-N454-O454</f>
        <v>3</v>
      </c>
      <c r="Q454" s="0" t="n">
        <v>1528</v>
      </c>
    </row>
    <row r="455" customFormat="false" ht="15" hidden="false" customHeight="false" outlineLevel="0" collapsed="false">
      <c r="A455" s="1" t="s">
        <v>70</v>
      </c>
      <c r="B455" s="0" t="s">
        <v>40</v>
      </c>
      <c r="C455" s="0" t="n">
        <v>6</v>
      </c>
      <c r="D455" s="0" t="n">
        <v>15</v>
      </c>
      <c r="E455" s="6" t="n">
        <v>5</v>
      </c>
      <c r="F455" s="0" t="n">
        <v>0</v>
      </c>
      <c r="G455" s="0" t="n">
        <v>0</v>
      </c>
      <c r="H455" s="0" t="n">
        <v>0</v>
      </c>
      <c r="I455" s="0" t="n">
        <v>0</v>
      </c>
      <c r="J455" s="0" t="n">
        <v>1</v>
      </c>
      <c r="K455" s="0" t="n">
        <v>0</v>
      </c>
      <c r="L455" s="0" t="n">
        <f aca="false">SUM(COUNTIF(F455,F7),COUNTIF(G455,G7),COUNTIF(H455,H7),COUNTIF(I455,I7),COUNTIF(J455,J7),COUNTIF(K455,K7))</f>
        <v>5</v>
      </c>
      <c r="M455" s="0" t="n">
        <f aca="false">6-L455</f>
        <v>1</v>
      </c>
      <c r="N455" s="0" t="n">
        <f aca="false">COUNTIF(K455,K7)</f>
        <v>1</v>
      </c>
      <c r="O455" s="0" t="n">
        <f aca="false">COUNTIF(J455,J7)</f>
        <v>1</v>
      </c>
      <c r="P455" s="0" t="n">
        <f aca="false">L455-N455-O455</f>
        <v>3</v>
      </c>
      <c r="Q455" s="0" t="n">
        <v>4274</v>
      </c>
    </row>
    <row r="456" customFormat="false" ht="15" hidden="false" customHeight="false" outlineLevel="0" collapsed="false">
      <c r="A456" s="1" t="s">
        <v>70</v>
      </c>
      <c r="B456" s="0" t="s">
        <v>40</v>
      </c>
      <c r="C456" s="0" t="n">
        <v>7</v>
      </c>
      <c r="D456" s="0" t="n">
        <v>345</v>
      </c>
      <c r="E456" s="6" t="n">
        <v>5</v>
      </c>
      <c r="F456" s="0" t="n">
        <v>0</v>
      </c>
      <c r="G456" s="0" t="n">
        <v>0</v>
      </c>
      <c r="H456" s="0" t="n">
        <v>0</v>
      </c>
      <c r="I456" s="0" t="n">
        <v>0</v>
      </c>
      <c r="J456" s="0" t="n">
        <v>1</v>
      </c>
      <c r="K456" s="0" t="n">
        <v>0</v>
      </c>
      <c r="L456" s="0" t="n">
        <f aca="false">SUM(COUNTIF(F456,F8),COUNTIF(G456,G8),COUNTIF(H456,H8),COUNTIF(I456,I8),COUNTIF(J456,J8),COUNTIF(K456,K8))</f>
        <v>4</v>
      </c>
      <c r="M456" s="0" t="n">
        <f aca="false">6-L456</f>
        <v>2</v>
      </c>
      <c r="N456" s="0" t="n">
        <f aca="false">COUNTIF(K456,K8)</f>
        <v>1</v>
      </c>
      <c r="O456" s="0" t="n">
        <f aca="false">COUNTIF(J456,J8)</f>
        <v>1</v>
      </c>
      <c r="P456" s="0" t="n">
        <f aca="false">L456-N456-O456</f>
        <v>2</v>
      </c>
      <c r="Q456" s="0" t="n">
        <v>4072</v>
      </c>
    </row>
    <row r="457" customFormat="false" ht="15" hidden="false" customHeight="false" outlineLevel="0" collapsed="false">
      <c r="A457" s="1" t="s">
        <v>70</v>
      </c>
      <c r="B457" s="0" t="s">
        <v>40</v>
      </c>
      <c r="C457" s="0" t="n">
        <v>8</v>
      </c>
      <c r="D457" s="0" t="n">
        <v>24</v>
      </c>
      <c r="E457" s="0" t="n">
        <v>3</v>
      </c>
      <c r="F457" s="0" t="n">
        <v>0</v>
      </c>
      <c r="G457" s="0" t="n">
        <v>0</v>
      </c>
      <c r="H457" s="0" t="n">
        <v>1</v>
      </c>
      <c r="I457" s="0" t="n">
        <v>0</v>
      </c>
      <c r="J457" s="0" t="n">
        <v>0</v>
      </c>
      <c r="L457" s="0" t="n">
        <f aca="false">SUM(COUNTIF(F457,F9),COUNTIF(G457,G9),COUNTIF(H457,H9),COUNTIF(I457,I9),COUNTIF(J457,J9),COUNTIF(K457,K9))</f>
        <v>2</v>
      </c>
      <c r="M457" s="0" t="n">
        <f aca="false">5-L457</f>
        <v>3</v>
      </c>
      <c r="N457" s="0" t="n">
        <f aca="false">COUNTIF(J457,J9)</f>
        <v>1</v>
      </c>
      <c r="P457" s="0" t="n">
        <f aca="false">L457-N457-O457</f>
        <v>1</v>
      </c>
      <c r="Q457" s="0" t="n">
        <v>1938</v>
      </c>
    </row>
    <row r="458" customFormat="false" ht="15" hidden="false" customHeight="false" outlineLevel="0" collapsed="false">
      <c r="A458" s="1" t="s">
        <v>70</v>
      </c>
      <c r="B458" s="0" t="s">
        <v>40</v>
      </c>
      <c r="C458" s="0" t="n">
        <v>9</v>
      </c>
      <c r="D458" s="0" t="n">
        <v>6</v>
      </c>
      <c r="E458" s="7" t="n">
        <v>6</v>
      </c>
      <c r="F458" s="0" t="n">
        <v>0</v>
      </c>
      <c r="G458" s="0" t="n">
        <v>0</v>
      </c>
      <c r="H458" s="0" t="n">
        <v>0</v>
      </c>
      <c r="I458" s="0" t="n">
        <v>0</v>
      </c>
      <c r="J458" s="0" t="n">
        <v>0</v>
      </c>
      <c r="K458" s="0" t="n">
        <v>1</v>
      </c>
      <c r="L458" s="0" t="n">
        <f aca="false">SUM(COUNTIF(F458,F10),COUNTIF(G458,G10),COUNTIF(H458,H10),COUNTIF(I458,I10),COUNTIF(J458,J10),COUNTIF(K458,K10))</f>
        <v>6</v>
      </c>
      <c r="M458" s="0" t="n">
        <f aca="false">6-L458</f>
        <v>0</v>
      </c>
      <c r="N458" s="0" t="n">
        <f aca="false">COUNTIF(K458,K10)</f>
        <v>1</v>
      </c>
      <c r="O458" s="0" t="n">
        <f aca="false">COUNTIF(J458,J10)</f>
        <v>1</v>
      </c>
      <c r="P458" s="0" t="n">
        <f aca="false">L458-N458-O458</f>
        <v>4</v>
      </c>
      <c r="Q458" s="0" t="n">
        <v>2734</v>
      </c>
    </row>
    <row r="459" customFormat="false" ht="15" hidden="false" customHeight="false" outlineLevel="0" collapsed="false">
      <c r="A459" s="1" t="s">
        <v>70</v>
      </c>
      <c r="B459" s="0" t="s">
        <v>40</v>
      </c>
      <c r="C459" s="0" t="n">
        <v>10</v>
      </c>
      <c r="D459" s="0" t="n">
        <v>4</v>
      </c>
      <c r="E459" s="0" t="n">
        <v>5</v>
      </c>
      <c r="F459" s="0" t="n">
        <v>0</v>
      </c>
      <c r="G459" s="0" t="n">
        <v>0</v>
      </c>
      <c r="H459" s="0" t="n">
        <v>0</v>
      </c>
      <c r="I459" s="0" t="n">
        <v>0</v>
      </c>
      <c r="J459" s="0" t="n">
        <v>1</v>
      </c>
      <c r="L459" s="0" t="n">
        <f aca="false">SUM(COUNTIF(F459,F11),COUNTIF(G459,G11),COUNTIF(H459,H11),COUNTIF(I459,I11),COUNTIF(J459,J11),COUNTIF(K459,K11))</f>
        <v>3</v>
      </c>
      <c r="M459" s="0" t="n">
        <f aca="false">5-L459</f>
        <v>2</v>
      </c>
      <c r="N459" s="0" t="n">
        <f aca="false">COUNTIF(J459,J11)</f>
        <v>0</v>
      </c>
      <c r="P459" s="0" t="n">
        <f aca="false">L459-N459-O459</f>
        <v>3</v>
      </c>
      <c r="Q459" s="0" t="n">
        <v>1494</v>
      </c>
    </row>
    <row r="460" customFormat="false" ht="15" hidden="false" customHeight="false" outlineLevel="0" collapsed="false">
      <c r="A460" s="1" t="s">
        <v>70</v>
      </c>
      <c r="B460" s="0" t="s">
        <v>40</v>
      </c>
      <c r="C460" s="0" t="n">
        <v>11</v>
      </c>
      <c r="D460" s="0" t="n">
        <v>25</v>
      </c>
      <c r="E460" s="6" t="n">
        <v>2</v>
      </c>
      <c r="F460" s="0" t="n">
        <v>0</v>
      </c>
      <c r="G460" s="0" t="n">
        <v>1</v>
      </c>
      <c r="H460" s="0" t="n">
        <v>0</v>
      </c>
      <c r="I460" s="0" t="n">
        <v>0</v>
      </c>
      <c r="J460" s="0" t="n">
        <v>0</v>
      </c>
      <c r="K460" s="0" t="n">
        <v>0</v>
      </c>
      <c r="L460" s="0" t="n">
        <f aca="false">SUM(COUNTIF(F460,F12),COUNTIF(G460,G12),COUNTIF(H460,H12),COUNTIF(I460,I12),COUNTIF(J460,J12),COUNTIF(K460,K12))</f>
        <v>5</v>
      </c>
      <c r="M460" s="0" t="n">
        <f aca="false">6-L460</f>
        <v>1</v>
      </c>
      <c r="N460" s="0" t="n">
        <f aca="false">COUNTIF(K460,K12)</f>
        <v>1</v>
      </c>
      <c r="O460" s="0" t="n">
        <f aca="false">COUNTIF(J460,J12)</f>
        <v>0</v>
      </c>
      <c r="P460" s="0" t="n">
        <f aca="false">L460-N460-O460</f>
        <v>4</v>
      </c>
      <c r="Q460" s="0" t="n">
        <v>2779</v>
      </c>
    </row>
    <row r="461" customFormat="false" ht="15" hidden="false" customHeight="false" outlineLevel="0" collapsed="false">
      <c r="A461" s="1" t="s">
        <v>70</v>
      </c>
      <c r="B461" s="0" t="s">
        <v>40</v>
      </c>
      <c r="C461" s="0" t="n">
        <v>12</v>
      </c>
      <c r="D461" s="0" t="n">
        <v>5</v>
      </c>
      <c r="E461" s="7" t="n">
        <v>5</v>
      </c>
      <c r="F461" s="0" t="n">
        <v>0</v>
      </c>
      <c r="G461" s="0" t="n">
        <v>0</v>
      </c>
      <c r="H461" s="0" t="n">
        <v>0</v>
      </c>
      <c r="I461" s="0" t="n">
        <v>0</v>
      </c>
      <c r="J461" s="0" t="n">
        <v>1</v>
      </c>
      <c r="K461" s="0" t="n">
        <v>0</v>
      </c>
      <c r="L461" s="0" t="n">
        <f aca="false">SUM(COUNTIF(F461,F13),COUNTIF(G461,G13),COUNTIF(H461,H13),COUNTIF(I461,I13),COUNTIF(J461,J13),COUNTIF(K461,K13))</f>
        <v>6</v>
      </c>
      <c r="M461" s="0" t="n">
        <f aca="false">6-L461</f>
        <v>0</v>
      </c>
      <c r="N461" s="0" t="n">
        <f aca="false">COUNTIF(K461,K13)</f>
        <v>1</v>
      </c>
      <c r="O461" s="0" t="n">
        <f aca="false">COUNTIF(J461,J13)</f>
        <v>1</v>
      </c>
      <c r="P461" s="0" t="n">
        <f aca="false">L461-N461-O461</f>
        <v>4</v>
      </c>
      <c r="Q461" s="0" t="n">
        <v>2130</v>
      </c>
    </row>
    <row r="462" customFormat="false" ht="15" hidden="false" customHeight="false" outlineLevel="0" collapsed="false">
      <c r="A462" s="1" t="s">
        <v>70</v>
      </c>
      <c r="B462" s="0" t="s">
        <v>40</v>
      </c>
      <c r="C462" s="0" t="n">
        <v>13</v>
      </c>
      <c r="D462" s="0" t="n">
        <v>34</v>
      </c>
      <c r="E462" s="0" t="n">
        <v>1</v>
      </c>
      <c r="F462" s="0" t="n">
        <v>1</v>
      </c>
      <c r="G462" s="0" t="n">
        <v>0</v>
      </c>
      <c r="H462" s="0" t="n">
        <v>0</v>
      </c>
      <c r="I462" s="0" t="n">
        <v>0</v>
      </c>
      <c r="J462" s="0" t="n">
        <v>0</v>
      </c>
      <c r="L462" s="0" t="n">
        <f aca="false">SUM(COUNTIF(F462,F14),COUNTIF(G462,G14),COUNTIF(H462,H14),COUNTIF(I462,I14),COUNTIF(J462,J14),COUNTIF(K462,K14))</f>
        <v>2</v>
      </c>
      <c r="M462" s="0" t="n">
        <f aca="false">5-L462</f>
        <v>3</v>
      </c>
      <c r="N462" s="0" t="n">
        <f aca="false">COUNTIF(J462,J14)</f>
        <v>1</v>
      </c>
      <c r="O462" s="0" t="n">
        <f aca="false">COUNTIF(I462,I14)</f>
        <v>0</v>
      </c>
      <c r="P462" s="0" t="n">
        <f aca="false">L462-N462-O462</f>
        <v>1</v>
      </c>
      <c r="Q462" s="0" t="n">
        <v>2488</v>
      </c>
    </row>
    <row r="463" customFormat="false" ht="15" hidden="false" customHeight="false" outlineLevel="0" collapsed="false">
      <c r="A463" s="1" t="s">
        <v>70</v>
      </c>
      <c r="B463" s="0" t="s">
        <v>40</v>
      </c>
      <c r="C463" s="0" t="n">
        <v>14</v>
      </c>
      <c r="D463" s="0" t="n">
        <v>35</v>
      </c>
      <c r="E463" s="0" t="n">
        <v>6</v>
      </c>
      <c r="F463" s="0" t="n">
        <v>0</v>
      </c>
      <c r="G463" s="0" t="n">
        <v>0</v>
      </c>
      <c r="H463" s="0" t="n">
        <v>0</v>
      </c>
      <c r="I463" s="0" t="n">
        <v>0</v>
      </c>
      <c r="J463" s="0" t="n">
        <v>0</v>
      </c>
      <c r="K463" s="0" t="n">
        <v>1</v>
      </c>
      <c r="L463" s="0" t="n">
        <f aca="false">SUM(COUNTIF(F463,F15),COUNTIF(G463,G15),COUNTIF(H463,H15),COUNTIF(I463,I15),COUNTIF(J463,J15),COUNTIF(K463,K15))</f>
        <v>3</v>
      </c>
      <c r="M463" s="0" t="n">
        <f aca="false">6-L463</f>
        <v>3</v>
      </c>
      <c r="N463" s="0" t="n">
        <f aca="false">COUNTIF(K463,K15)</f>
        <v>0</v>
      </c>
      <c r="O463" s="0" t="n">
        <f aca="false">COUNTIF(J463,J15)</f>
        <v>0</v>
      </c>
      <c r="P463" s="0" t="n">
        <f aca="false">L463-N463-O463</f>
        <v>3</v>
      </c>
      <c r="Q463" s="0" t="n">
        <v>2590</v>
      </c>
      <c r="R463" s="8" t="n">
        <f aca="false">SUM(L450:L463)</f>
        <v>56</v>
      </c>
    </row>
    <row r="464" customFormat="false" ht="15" hidden="false" customHeight="false" outlineLevel="0" collapsed="false">
      <c r="A464" s="1" t="s">
        <v>71</v>
      </c>
      <c r="B464" s="0" t="s">
        <v>40</v>
      </c>
      <c r="C464" s="0" t="n">
        <v>1</v>
      </c>
      <c r="D464" s="0" t="n">
        <v>15</v>
      </c>
      <c r="E464" s="0" t="n">
        <v>4</v>
      </c>
      <c r="F464" s="0" t="n">
        <v>0</v>
      </c>
      <c r="G464" s="0" t="n">
        <v>0</v>
      </c>
      <c r="H464" s="0" t="n">
        <v>0</v>
      </c>
      <c r="I464" s="0" t="n">
        <v>1</v>
      </c>
      <c r="J464" s="0" t="n">
        <v>0</v>
      </c>
      <c r="K464" s="0" t="n">
        <v>0</v>
      </c>
      <c r="L464" s="0" t="n">
        <f aca="false">SUM(COUNTIF(F464,F2),COUNTIF(G464,G2),COUNTIF(H464,H2),COUNTIF(I464,I2),COUNTIF(J464,J2),COUNTIF(K464,K2))</f>
        <v>3</v>
      </c>
      <c r="M464" s="0" t="n">
        <f aca="false">6-L464</f>
        <v>3</v>
      </c>
      <c r="N464" s="0" t="n">
        <f aca="false">COUNTIF(K464,K2)</f>
        <v>1</v>
      </c>
      <c r="O464" s="0" t="n">
        <f aca="false">COUNTIF(J464,J2)</f>
        <v>0</v>
      </c>
      <c r="P464" s="0" t="n">
        <f aca="false">L464-N464-O464</f>
        <v>2</v>
      </c>
      <c r="Q464" s="0" t="n">
        <v>5728</v>
      </c>
    </row>
    <row r="465" customFormat="false" ht="15" hidden="false" customHeight="false" outlineLevel="0" collapsed="false">
      <c r="A465" s="1" t="s">
        <v>71</v>
      </c>
      <c r="B465" s="0" t="s">
        <v>40</v>
      </c>
      <c r="C465" s="0" t="n">
        <v>2</v>
      </c>
      <c r="D465" s="0" t="n">
        <v>45</v>
      </c>
      <c r="E465" s="0" t="n">
        <v>15</v>
      </c>
      <c r="F465" s="0" t="n">
        <v>1</v>
      </c>
      <c r="G465" s="0" t="n">
        <v>0</v>
      </c>
      <c r="H465" s="0" t="n">
        <v>0</v>
      </c>
      <c r="I465" s="0" t="n">
        <v>0</v>
      </c>
      <c r="J465" s="0" t="n">
        <v>1</v>
      </c>
      <c r="K465" s="0" t="n">
        <v>0</v>
      </c>
      <c r="L465" s="0" t="n">
        <f aca="false">SUM(COUNTIF(F465,F3),COUNTIF(G465,G3),COUNTIF(H465,H3),COUNTIF(I465,I3),COUNTIF(J465,J3),COUNTIF(K465,K3))</f>
        <v>4</v>
      </c>
      <c r="M465" s="0" t="n">
        <f aca="false">6-L465</f>
        <v>2</v>
      </c>
      <c r="N465" s="0" t="n">
        <f aca="false">COUNTIF(K465,K3)</f>
        <v>1</v>
      </c>
      <c r="O465" s="0" t="n">
        <f aca="false">COUNTIF(J465,J3)</f>
        <v>1</v>
      </c>
      <c r="P465" s="0" t="n">
        <f aca="false">L465-N465-O465</f>
        <v>2</v>
      </c>
      <c r="Q465" s="0" t="n">
        <v>9024</v>
      </c>
    </row>
    <row r="466" customFormat="false" ht="15" hidden="false" customHeight="false" outlineLevel="0" collapsed="false">
      <c r="A466" s="1" t="s">
        <v>71</v>
      </c>
      <c r="B466" s="0" t="s">
        <v>40</v>
      </c>
      <c r="C466" s="0" t="n">
        <v>3</v>
      </c>
      <c r="D466" s="0" t="n">
        <v>6</v>
      </c>
      <c r="E466" s="0" t="n">
        <v>3</v>
      </c>
      <c r="F466" s="0" t="n">
        <v>0</v>
      </c>
      <c r="G466" s="0" t="n">
        <v>0</v>
      </c>
      <c r="H466" s="0" t="n">
        <v>1</v>
      </c>
      <c r="I466" s="0" t="n">
        <v>0</v>
      </c>
      <c r="J466" s="0" t="n">
        <v>0</v>
      </c>
      <c r="K466" s="0" t="n">
        <v>0</v>
      </c>
      <c r="L466" s="0" t="n">
        <f aca="false">SUM(COUNTIF(F466,F4),COUNTIF(G466,G4),COUNTIF(H466,H4),COUNTIF(I466,I4),COUNTIF(J466,J4),COUNTIF(K466,K4))</f>
        <v>4</v>
      </c>
      <c r="M466" s="0" t="n">
        <f aca="false">6-L466</f>
        <v>2</v>
      </c>
      <c r="N466" s="0" t="n">
        <f aca="false">COUNTIF(K466,K4)</f>
        <v>0</v>
      </c>
      <c r="O466" s="0" t="n">
        <f aca="false">COUNTIF(J466,J4)</f>
        <v>1</v>
      </c>
      <c r="P466" s="0" t="n">
        <f aca="false">L466-N466-O466</f>
        <v>3</v>
      </c>
      <c r="Q466" s="0" t="n">
        <v>5636</v>
      </c>
    </row>
    <row r="467" customFormat="false" ht="15" hidden="false" customHeight="false" outlineLevel="0" collapsed="false">
      <c r="A467" s="1" t="s">
        <v>71</v>
      </c>
      <c r="B467" s="0" t="s">
        <v>40</v>
      </c>
      <c r="C467" s="0" t="n">
        <v>4</v>
      </c>
      <c r="D467" s="0" t="n">
        <v>4</v>
      </c>
      <c r="E467" s="7" t="n">
        <v>4</v>
      </c>
      <c r="F467" s="0" t="n">
        <v>0</v>
      </c>
      <c r="G467" s="0" t="n">
        <v>0</v>
      </c>
      <c r="H467" s="0" t="n">
        <v>0</v>
      </c>
      <c r="I467" s="0" t="n">
        <v>1</v>
      </c>
      <c r="J467" s="0" t="n">
        <v>0</v>
      </c>
      <c r="L467" s="0" t="n">
        <f aca="false">SUM(COUNTIF(F467,F5),COUNTIF(G467,G5),COUNTIF(H467,H5),COUNTIF(I467,I5),COUNTIF(J467,J5),COUNTIF(K467,K5))</f>
        <v>5</v>
      </c>
      <c r="M467" s="0" t="n">
        <f aca="false">5-L467</f>
        <v>0</v>
      </c>
      <c r="N467" s="0" t="n">
        <f aca="false">COUNTIF(J467,J5)</f>
        <v>1</v>
      </c>
      <c r="O467" s="0" t="n">
        <f aca="false">COUNTIF(I467,I5)</f>
        <v>1</v>
      </c>
      <c r="P467" s="0" t="n">
        <f aca="false">L467-N467-O467</f>
        <v>3</v>
      </c>
      <c r="Q467" s="0" t="n">
        <v>5579</v>
      </c>
    </row>
    <row r="468" customFormat="false" ht="15" hidden="false" customHeight="false" outlineLevel="0" collapsed="false">
      <c r="A468" s="1" t="s">
        <v>71</v>
      </c>
      <c r="B468" s="0" t="s">
        <v>40</v>
      </c>
      <c r="C468" s="0" t="n">
        <v>5</v>
      </c>
      <c r="D468" s="0" t="n">
        <v>5</v>
      </c>
      <c r="E468" s="7" t="n">
        <v>5</v>
      </c>
      <c r="F468" s="0" t="n">
        <v>0</v>
      </c>
      <c r="G468" s="0" t="n">
        <v>0</v>
      </c>
      <c r="H468" s="0" t="n">
        <v>0</v>
      </c>
      <c r="I468" s="0" t="n">
        <v>0</v>
      </c>
      <c r="J468" s="0" t="n">
        <v>1</v>
      </c>
      <c r="L468" s="0" t="n">
        <f aca="false">SUM(COUNTIF(F468,F6),COUNTIF(G468,G6),COUNTIF(H468,H6),COUNTIF(I468,I6),COUNTIF(J468,J6),COUNTIF(K468,K6))</f>
        <v>5</v>
      </c>
      <c r="M468" s="0" t="n">
        <f aca="false">5-L468</f>
        <v>0</v>
      </c>
      <c r="N468" s="0" t="n">
        <f aca="false">COUNTIF(J468,J6)</f>
        <v>1</v>
      </c>
      <c r="P468" s="0" t="n">
        <f aca="false">L468-N468-O468</f>
        <v>4</v>
      </c>
      <c r="Q468" s="0" t="n">
        <v>4107</v>
      </c>
    </row>
    <row r="469" customFormat="false" ht="15" hidden="false" customHeight="false" outlineLevel="0" collapsed="false">
      <c r="A469" s="1" t="s">
        <v>71</v>
      </c>
      <c r="B469" s="0" t="s">
        <v>40</v>
      </c>
      <c r="C469" s="0" t="n">
        <v>6</v>
      </c>
      <c r="D469" s="0" t="n">
        <v>15</v>
      </c>
      <c r="E469" s="0" t="n">
        <v>345</v>
      </c>
      <c r="F469" s="0" t="n">
        <v>0</v>
      </c>
      <c r="G469" s="0" t="n">
        <v>0</v>
      </c>
      <c r="H469" s="0" t="n">
        <v>1</v>
      </c>
      <c r="I469" s="0" t="n">
        <v>1</v>
      </c>
      <c r="J469" s="0" t="n">
        <v>1</v>
      </c>
      <c r="K469" s="0" t="n">
        <v>0</v>
      </c>
      <c r="L469" s="0" t="n">
        <f aca="false">SUM(COUNTIF(F469,F7),COUNTIF(G469,G7),COUNTIF(H469,H7),COUNTIF(I469,I7),COUNTIF(J469,J7),COUNTIF(K469,K7))</f>
        <v>3</v>
      </c>
      <c r="M469" s="0" t="n">
        <f aca="false">6-L469</f>
        <v>3</v>
      </c>
      <c r="N469" s="0" t="n">
        <f aca="false">COUNTIF(K469,K7)</f>
        <v>1</v>
      </c>
      <c r="O469" s="0" t="n">
        <f aca="false">COUNTIF(J469,J7)</f>
        <v>1</v>
      </c>
      <c r="P469" s="0" t="n">
        <f aca="false">L469-N469-O469</f>
        <v>1</v>
      </c>
      <c r="Q469" s="0" t="n">
        <v>3406</v>
      </c>
    </row>
    <row r="470" customFormat="false" ht="15" hidden="false" customHeight="false" outlineLevel="0" collapsed="false">
      <c r="A470" s="1" t="s">
        <v>71</v>
      </c>
      <c r="B470" s="0" t="s">
        <v>40</v>
      </c>
      <c r="C470" s="0" t="n">
        <v>7</v>
      </c>
      <c r="D470" s="0" t="n">
        <v>345</v>
      </c>
      <c r="E470" s="6" t="n">
        <v>3</v>
      </c>
      <c r="F470" s="0" t="n">
        <v>0</v>
      </c>
      <c r="G470" s="0" t="n">
        <v>0</v>
      </c>
      <c r="H470" s="0" t="n">
        <v>1</v>
      </c>
      <c r="I470" s="0" t="n">
        <v>0</v>
      </c>
      <c r="J470" s="0" t="n">
        <v>0</v>
      </c>
      <c r="K470" s="0" t="n">
        <v>0</v>
      </c>
      <c r="L470" s="0" t="n">
        <f aca="false">SUM(COUNTIF(F470,F8),COUNTIF(G470,G8),COUNTIF(H470,H8),COUNTIF(I470,I8),COUNTIF(J470,J8),COUNTIF(K470,K8))</f>
        <v>4</v>
      </c>
      <c r="M470" s="0" t="n">
        <f aca="false">6-L470</f>
        <v>2</v>
      </c>
      <c r="N470" s="0" t="n">
        <f aca="false">COUNTIF(K470,K8)</f>
        <v>1</v>
      </c>
      <c r="O470" s="0" t="n">
        <f aca="false">COUNTIF(J470,J8)</f>
        <v>0</v>
      </c>
      <c r="P470" s="0" t="n">
        <f aca="false">L470-N470-O470</f>
        <v>3</v>
      </c>
      <c r="Q470" s="0" t="n">
        <v>9175</v>
      </c>
    </row>
    <row r="471" customFormat="false" ht="15" hidden="false" customHeight="false" outlineLevel="0" collapsed="false">
      <c r="A471" s="1" t="s">
        <v>71</v>
      </c>
      <c r="B471" s="0" t="s">
        <v>40</v>
      </c>
      <c r="C471" s="0" t="n">
        <v>8</v>
      </c>
      <c r="D471" s="0" t="n">
        <v>24</v>
      </c>
      <c r="E471" s="0" t="n">
        <v>5</v>
      </c>
      <c r="F471" s="0" t="n">
        <v>0</v>
      </c>
      <c r="G471" s="0" t="n">
        <v>0</v>
      </c>
      <c r="H471" s="0" t="n">
        <v>0</v>
      </c>
      <c r="I471" s="0" t="n">
        <v>0</v>
      </c>
      <c r="J471" s="0" t="n">
        <v>1</v>
      </c>
      <c r="L471" s="0" t="n">
        <f aca="false">SUM(COUNTIF(F471,F9),COUNTIF(G471,G9),COUNTIF(H471,H9),COUNTIF(I471,I9),COUNTIF(J471,J9),COUNTIF(K471,K9))</f>
        <v>2</v>
      </c>
      <c r="M471" s="0" t="n">
        <f aca="false">5-L471</f>
        <v>3</v>
      </c>
      <c r="N471" s="0" t="n">
        <f aca="false">COUNTIF(J471,J9)</f>
        <v>0</v>
      </c>
      <c r="P471" s="0" t="n">
        <f aca="false">L471-N471-O471</f>
        <v>2</v>
      </c>
      <c r="Q471" s="0" t="n">
        <v>4234</v>
      </c>
    </row>
    <row r="472" customFormat="false" ht="15" hidden="false" customHeight="false" outlineLevel="0" collapsed="false">
      <c r="A472" s="1" t="s">
        <v>71</v>
      </c>
      <c r="B472" s="0" t="s">
        <v>40</v>
      </c>
      <c r="C472" s="0" t="n">
        <v>9</v>
      </c>
      <c r="D472" s="0" t="n">
        <v>6</v>
      </c>
      <c r="E472" s="7" t="n">
        <v>6</v>
      </c>
      <c r="F472" s="0" t="n">
        <v>0</v>
      </c>
      <c r="G472" s="0" t="n">
        <v>0</v>
      </c>
      <c r="H472" s="0" t="n">
        <v>0</v>
      </c>
      <c r="I472" s="0" t="n">
        <v>0</v>
      </c>
      <c r="J472" s="0" t="n">
        <v>0</v>
      </c>
      <c r="K472" s="0" t="n">
        <v>1</v>
      </c>
      <c r="L472" s="0" t="n">
        <f aca="false">SUM(COUNTIF(F472,F10),COUNTIF(G472,G10),COUNTIF(H472,H10),COUNTIF(I472,I10),COUNTIF(J472,J10),COUNTIF(K472,K10))</f>
        <v>6</v>
      </c>
      <c r="M472" s="0" t="n">
        <f aca="false">6-L472</f>
        <v>0</v>
      </c>
      <c r="N472" s="0" t="n">
        <f aca="false">COUNTIF(K472,K10)</f>
        <v>1</v>
      </c>
      <c r="O472" s="0" t="n">
        <f aca="false">COUNTIF(J472,J10)</f>
        <v>1</v>
      </c>
      <c r="P472" s="0" t="n">
        <f aca="false">L472-N472-O472</f>
        <v>4</v>
      </c>
      <c r="Q472" s="0" t="n">
        <v>4589</v>
      </c>
    </row>
    <row r="473" customFormat="false" ht="15" hidden="false" customHeight="false" outlineLevel="0" collapsed="false">
      <c r="A473" s="1" t="s">
        <v>71</v>
      </c>
      <c r="B473" s="0" t="s">
        <v>40</v>
      </c>
      <c r="C473" s="0" t="n">
        <v>10</v>
      </c>
      <c r="D473" s="0" t="n">
        <v>4</v>
      </c>
      <c r="E473" s="0" t="n">
        <v>1</v>
      </c>
      <c r="F473" s="0" t="n">
        <v>1</v>
      </c>
      <c r="G473" s="0" t="n">
        <v>0</v>
      </c>
      <c r="H473" s="0" t="n">
        <v>0</v>
      </c>
      <c r="I473" s="0" t="n">
        <v>0</v>
      </c>
      <c r="J473" s="0" t="n">
        <v>0</v>
      </c>
      <c r="L473" s="0" t="n">
        <f aca="false">SUM(COUNTIF(F473,F11),COUNTIF(G473,G11),COUNTIF(H473,H11),COUNTIF(I473,I11),COUNTIF(J473,J11),COUNTIF(K473,K11))</f>
        <v>3</v>
      </c>
      <c r="M473" s="0" t="n">
        <f aca="false">5-L473</f>
        <v>2</v>
      </c>
      <c r="N473" s="0" t="n">
        <f aca="false">COUNTIF(J473,J11)</f>
        <v>1</v>
      </c>
      <c r="P473" s="0" t="n">
        <f aca="false">L473-N473-O473</f>
        <v>2</v>
      </c>
      <c r="Q473" s="0" t="n">
        <v>3006</v>
      </c>
    </row>
    <row r="474" customFormat="false" ht="15" hidden="false" customHeight="false" outlineLevel="0" collapsed="false">
      <c r="A474" s="1" t="s">
        <v>71</v>
      </c>
      <c r="B474" s="0" t="s">
        <v>40</v>
      </c>
      <c r="C474" s="0" t="n">
        <v>11</v>
      </c>
      <c r="D474" s="0" t="n">
        <v>25</v>
      </c>
      <c r="E474" s="6" t="n">
        <v>2</v>
      </c>
      <c r="F474" s="0" t="n">
        <v>0</v>
      </c>
      <c r="G474" s="0" t="n">
        <v>1</v>
      </c>
      <c r="H474" s="0" t="n">
        <v>0</v>
      </c>
      <c r="I474" s="0" t="n">
        <v>0</v>
      </c>
      <c r="J474" s="0" t="n">
        <v>0</v>
      </c>
      <c r="K474" s="0" t="n">
        <v>0</v>
      </c>
      <c r="L474" s="0" t="n">
        <f aca="false">SUM(COUNTIF(F474,F12),COUNTIF(G474,G12),COUNTIF(H474,H12),COUNTIF(I474,I12),COUNTIF(J474,J12),COUNTIF(K474,K12))</f>
        <v>5</v>
      </c>
      <c r="M474" s="0" t="n">
        <f aca="false">6-L474</f>
        <v>1</v>
      </c>
      <c r="N474" s="0" t="n">
        <f aca="false">COUNTIF(K474,K12)</f>
        <v>1</v>
      </c>
      <c r="O474" s="0" t="n">
        <f aca="false">COUNTIF(J474,J12)</f>
        <v>0</v>
      </c>
      <c r="P474" s="0" t="n">
        <f aca="false">L474-N474-O474</f>
        <v>4</v>
      </c>
      <c r="Q474" s="0" t="n">
        <v>5542</v>
      </c>
    </row>
    <row r="475" customFormat="false" ht="15" hidden="false" customHeight="false" outlineLevel="0" collapsed="false">
      <c r="A475" s="1" t="s">
        <v>71</v>
      </c>
      <c r="B475" s="0" t="s">
        <v>40</v>
      </c>
      <c r="C475" s="0" t="n">
        <v>12</v>
      </c>
      <c r="D475" s="0" t="n">
        <v>5</v>
      </c>
      <c r="E475" s="0" t="n">
        <v>3</v>
      </c>
      <c r="F475" s="0" t="n">
        <v>0</v>
      </c>
      <c r="G475" s="0" t="n">
        <v>0</v>
      </c>
      <c r="H475" s="0" t="n">
        <v>1</v>
      </c>
      <c r="I475" s="0" t="n">
        <v>0</v>
      </c>
      <c r="J475" s="0" t="n">
        <v>0</v>
      </c>
      <c r="K475" s="0" t="n">
        <v>0</v>
      </c>
      <c r="L475" s="0" t="n">
        <f aca="false">SUM(COUNTIF(F475,F13),COUNTIF(G475,G13),COUNTIF(H475,H13),COUNTIF(I475,I13),COUNTIF(J475,J13),COUNTIF(K475,K13))</f>
        <v>4</v>
      </c>
      <c r="M475" s="0" t="n">
        <f aca="false">6-L475</f>
        <v>2</v>
      </c>
      <c r="N475" s="0" t="n">
        <f aca="false">COUNTIF(K475,K13)</f>
        <v>1</v>
      </c>
      <c r="O475" s="0" t="n">
        <f aca="false">COUNTIF(J475,J13)</f>
        <v>0</v>
      </c>
      <c r="P475" s="0" t="n">
        <f aca="false">L475-N475-O475</f>
        <v>3</v>
      </c>
      <c r="Q475" s="0" t="n">
        <v>6070</v>
      </c>
    </row>
    <row r="476" customFormat="false" ht="15" hidden="false" customHeight="false" outlineLevel="0" collapsed="false">
      <c r="A476" s="1" t="s">
        <v>71</v>
      </c>
      <c r="B476" s="0" t="s">
        <v>40</v>
      </c>
      <c r="C476" s="0" t="n">
        <v>13</v>
      </c>
      <c r="D476" s="0" t="n">
        <v>34</v>
      </c>
      <c r="E476" s="6" t="n">
        <v>3</v>
      </c>
      <c r="F476" s="0" t="n">
        <v>0</v>
      </c>
      <c r="G476" s="0" t="n">
        <v>0</v>
      </c>
      <c r="H476" s="0" t="n">
        <v>1</v>
      </c>
      <c r="I476" s="0" t="n">
        <v>0</v>
      </c>
      <c r="J476" s="0" t="n">
        <v>0</v>
      </c>
      <c r="L476" s="0" t="n">
        <f aca="false">SUM(COUNTIF(F476,F14),COUNTIF(G476,G14),COUNTIF(H476,H14),COUNTIF(I476,I14),COUNTIF(J476,J14),COUNTIF(K476,K14))</f>
        <v>4</v>
      </c>
      <c r="M476" s="0" t="n">
        <f aca="false">5-L476</f>
        <v>1</v>
      </c>
      <c r="N476" s="0" t="n">
        <f aca="false">COUNTIF(J476,J14)</f>
        <v>1</v>
      </c>
      <c r="O476" s="0" t="n">
        <f aca="false">COUNTIF(I476,I14)</f>
        <v>0</v>
      </c>
      <c r="P476" s="0" t="n">
        <f aca="false">L476-N476-O476</f>
        <v>3</v>
      </c>
      <c r="Q476" s="0" t="n">
        <v>4530</v>
      </c>
    </row>
    <row r="477" customFormat="false" ht="15" hidden="false" customHeight="false" outlineLevel="0" collapsed="false">
      <c r="A477" s="1" t="s">
        <v>71</v>
      </c>
      <c r="B477" s="0" t="s">
        <v>40</v>
      </c>
      <c r="C477" s="0" t="n">
        <v>14</v>
      </c>
      <c r="D477" s="0" t="n">
        <v>35</v>
      </c>
      <c r="E477" s="0" t="n">
        <v>6</v>
      </c>
      <c r="F477" s="0" t="n">
        <v>0</v>
      </c>
      <c r="G477" s="0" t="n">
        <v>0</v>
      </c>
      <c r="H477" s="0" t="n">
        <v>0</v>
      </c>
      <c r="I477" s="0" t="n">
        <v>0</v>
      </c>
      <c r="J477" s="0" t="n">
        <v>0</v>
      </c>
      <c r="K477" s="0" t="n">
        <v>1</v>
      </c>
      <c r="L477" s="0" t="n">
        <f aca="false">SUM(COUNTIF(F477,F15),COUNTIF(G477,G15),COUNTIF(H477,H15),COUNTIF(I477,I15),COUNTIF(J477,J15),COUNTIF(K477,K15))</f>
        <v>3</v>
      </c>
      <c r="M477" s="0" t="n">
        <f aca="false">6-L477</f>
        <v>3</v>
      </c>
      <c r="N477" s="0" t="n">
        <f aca="false">COUNTIF(K477,K15)</f>
        <v>0</v>
      </c>
      <c r="O477" s="0" t="n">
        <f aca="false">COUNTIF(J477,J15)</f>
        <v>0</v>
      </c>
      <c r="P477" s="0" t="n">
        <f aca="false">L477-N477-O477</f>
        <v>3</v>
      </c>
      <c r="Q477" s="0" t="n">
        <v>3954</v>
      </c>
      <c r="R477" s="8" t="n">
        <f aca="false">SUM(L464:L477)</f>
        <v>55</v>
      </c>
    </row>
    <row r="478" customFormat="false" ht="15" hidden="false" customHeight="false" outlineLevel="0" collapsed="false">
      <c r="A478" s="1" t="s">
        <v>72</v>
      </c>
      <c r="B478" s="0" t="s">
        <v>38</v>
      </c>
      <c r="C478" s="0" t="n">
        <v>1</v>
      </c>
      <c r="D478" s="0" t="n">
        <v>15</v>
      </c>
      <c r="E478" s="0" t="n">
        <v>6</v>
      </c>
      <c r="F478" s="0" t="n">
        <v>0</v>
      </c>
      <c r="G478" s="0" t="n">
        <v>0</v>
      </c>
      <c r="H478" s="0" t="n">
        <v>0</v>
      </c>
      <c r="I478" s="0" t="n">
        <v>0</v>
      </c>
      <c r="J478" s="0" t="n">
        <v>0</v>
      </c>
      <c r="K478" s="0" t="n">
        <v>1</v>
      </c>
      <c r="L478" s="0" t="n">
        <f aca="false">SUM(COUNTIF(F478,F2),COUNTIF(G478,G2),COUNTIF(H478,H2),COUNTIF(I478,I2),COUNTIF(J478,J2),COUNTIF(K478,K2))</f>
        <v>3</v>
      </c>
      <c r="M478" s="0" t="n">
        <f aca="false">6-L478</f>
        <v>3</v>
      </c>
      <c r="N478" s="0" t="n">
        <f aca="false">COUNTIF(K478,K2)</f>
        <v>0</v>
      </c>
      <c r="O478" s="0" t="n">
        <f aca="false">COUNTIF(J478,J2)</f>
        <v>0</v>
      </c>
      <c r="P478" s="0" t="n">
        <f aca="false">L478-N478-O478</f>
        <v>3</v>
      </c>
      <c r="Q478" s="0" t="n">
        <v>2486</v>
      </c>
    </row>
    <row r="479" customFormat="false" ht="15" hidden="false" customHeight="false" outlineLevel="0" collapsed="false">
      <c r="A479" s="1" t="s">
        <v>72</v>
      </c>
      <c r="B479" s="0" t="s">
        <v>38</v>
      </c>
      <c r="C479" s="0" t="n">
        <v>2</v>
      </c>
      <c r="D479" s="0" t="n">
        <v>45</v>
      </c>
      <c r="E479" s="0" t="n">
        <v>56</v>
      </c>
      <c r="F479" s="0" t="n">
        <v>0</v>
      </c>
      <c r="G479" s="0" t="n">
        <v>0</v>
      </c>
      <c r="H479" s="0" t="n">
        <v>0</v>
      </c>
      <c r="I479" s="0" t="n">
        <v>0</v>
      </c>
      <c r="J479" s="0" t="n">
        <v>1</v>
      </c>
      <c r="K479" s="0" t="n">
        <v>1</v>
      </c>
      <c r="L479" s="0" t="n">
        <f aca="false">SUM(COUNTIF(F479,F3),COUNTIF(G479,G3),COUNTIF(H479,H3),COUNTIF(I479,I3),COUNTIF(J479,J3),COUNTIF(K479,K3))</f>
        <v>4</v>
      </c>
      <c r="M479" s="0" t="n">
        <f aca="false">6-L479</f>
        <v>2</v>
      </c>
      <c r="N479" s="0" t="n">
        <f aca="false">COUNTIF(K479,K3)</f>
        <v>0</v>
      </c>
      <c r="O479" s="0" t="n">
        <f aca="false">COUNTIF(J479,J3)</f>
        <v>1</v>
      </c>
      <c r="P479" s="0" t="n">
        <f aca="false">L479-N479-O479</f>
        <v>3</v>
      </c>
      <c r="Q479" s="0" t="n">
        <v>2087</v>
      </c>
    </row>
    <row r="480" customFormat="false" ht="15" hidden="false" customHeight="false" outlineLevel="0" collapsed="false">
      <c r="A480" s="1" t="s">
        <v>72</v>
      </c>
      <c r="B480" s="0" t="s">
        <v>38</v>
      </c>
      <c r="C480" s="0" t="n">
        <v>3</v>
      </c>
      <c r="D480" s="0" t="n">
        <v>6</v>
      </c>
      <c r="E480" s="0" t="n">
        <v>125</v>
      </c>
      <c r="F480" s="0" t="n">
        <v>1</v>
      </c>
      <c r="G480" s="0" t="n">
        <v>1</v>
      </c>
      <c r="H480" s="0" t="n">
        <v>0</v>
      </c>
      <c r="I480" s="0" t="n">
        <v>0</v>
      </c>
      <c r="J480" s="0" t="n">
        <v>1</v>
      </c>
      <c r="K480" s="0" t="n">
        <v>0</v>
      </c>
      <c r="L480" s="0" t="n">
        <f aca="false">SUM(COUNTIF(F480,F4),COUNTIF(G480,G4),COUNTIF(H480,H4),COUNTIF(I480,I4),COUNTIF(J480,J4),COUNTIF(K480,K4))</f>
        <v>2</v>
      </c>
      <c r="M480" s="0" t="n">
        <f aca="false">6-L480</f>
        <v>4</v>
      </c>
      <c r="N480" s="0" t="n">
        <f aca="false">COUNTIF(K480,K4)</f>
        <v>0</v>
      </c>
      <c r="O480" s="0" t="n">
        <f aca="false">COUNTIF(J480,J4)</f>
        <v>0</v>
      </c>
      <c r="P480" s="0" t="n">
        <f aca="false">L480-N480-O480</f>
        <v>2</v>
      </c>
      <c r="Q480" s="0" t="n">
        <v>3054</v>
      </c>
    </row>
    <row r="481" customFormat="false" ht="15" hidden="false" customHeight="false" outlineLevel="0" collapsed="false">
      <c r="A481" s="1" t="s">
        <v>72</v>
      </c>
      <c r="B481" s="0" t="s">
        <v>38</v>
      </c>
      <c r="C481" s="0" t="n">
        <v>4</v>
      </c>
      <c r="D481" s="0" t="n">
        <v>4</v>
      </c>
      <c r="E481" s="0" t="n">
        <v>13</v>
      </c>
      <c r="F481" s="0" t="n">
        <v>1</v>
      </c>
      <c r="G481" s="0" t="n">
        <v>0</v>
      </c>
      <c r="H481" s="0" t="n">
        <v>1</v>
      </c>
      <c r="I481" s="0" t="n">
        <v>0</v>
      </c>
      <c r="J481" s="0" t="n">
        <v>0</v>
      </c>
      <c r="L481" s="0" t="n">
        <f aca="false">SUM(COUNTIF(F481,F5),COUNTIF(G481,G5),COUNTIF(H481,H5),COUNTIF(I481,I5),COUNTIF(J481,J5),COUNTIF(K481,K5))</f>
        <v>2</v>
      </c>
      <c r="M481" s="0" t="n">
        <f aca="false">5-L481</f>
        <v>3</v>
      </c>
      <c r="N481" s="0" t="n">
        <f aca="false">COUNTIF(J481,J5)</f>
        <v>1</v>
      </c>
      <c r="O481" s="0" t="n">
        <f aca="false">COUNTIF(I481,I5)</f>
        <v>0</v>
      </c>
      <c r="P481" s="0" t="n">
        <f aca="false">L481-N481-O481</f>
        <v>1</v>
      </c>
      <c r="Q481" s="0" t="n">
        <v>3118</v>
      </c>
    </row>
    <row r="482" customFormat="false" ht="15" hidden="false" customHeight="false" outlineLevel="0" collapsed="false">
      <c r="A482" s="1" t="s">
        <v>72</v>
      </c>
      <c r="B482" s="0" t="s">
        <v>38</v>
      </c>
      <c r="C482" s="0" t="n">
        <v>5</v>
      </c>
      <c r="D482" s="0" t="n">
        <v>5</v>
      </c>
      <c r="E482" s="0" t="n">
        <v>24</v>
      </c>
      <c r="F482" s="0" t="n">
        <v>0</v>
      </c>
      <c r="G482" s="0" t="n">
        <v>1</v>
      </c>
      <c r="H482" s="0" t="n">
        <v>0</v>
      </c>
      <c r="I482" s="0" t="n">
        <v>1</v>
      </c>
      <c r="J482" s="0" t="n">
        <v>0</v>
      </c>
      <c r="L482" s="0" t="n">
        <f aca="false">SUM(COUNTIF(F482,F6),COUNTIF(G482,G6),COUNTIF(H482,H6),COUNTIF(I482,I6),COUNTIF(J482,J6),COUNTIF(K482,K6))</f>
        <v>2</v>
      </c>
      <c r="M482" s="0" t="n">
        <f aca="false">5-L482</f>
        <v>3</v>
      </c>
      <c r="N482" s="0" t="n">
        <f aca="false">COUNTIF(J482,J6)</f>
        <v>0</v>
      </c>
      <c r="P482" s="0" t="n">
        <f aca="false">L482-N482-O482</f>
        <v>2</v>
      </c>
      <c r="Q482" s="0" t="n">
        <v>2356</v>
      </c>
    </row>
    <row r="483" customFormat="false" ht="15" hidden="false" customHeight="false" outlineLevel="0" collapsed="false">
      <c r="A483" s="1" t="s">
        <v>72</v>
      </c>
      <c r="B483" s="0" t="s">
        <v>38</v>
      </c>
      <c r="C483" s="0" t="n">
        <v>6</v>
      </c>
      <c r="D483" s="0" t="n">
        <v>15</v>
      </c>
      <c r="E483" s="0" t="n">
        <v>145</v>
      </c>
      <c r="F483" s="0" t="n">
        <v>1</v>
      </c>
      <c r="G483" s="0" t="n">
        <v>0</v>
      </c>
      <c r="H483" s="0" t="n">
        <v>0</v>
      </c>
      <c r="I483" s="0" t="n">
        <v>1</v>
      </c>
      <c r="J483" s="0" t="n">
        <v>1</v>
      </c>
      <c r="K483" s="0" t="n">
        <v>0</v>
      </c>
      <c r="L483" s="0" t="n">
        <f aca="false">SUM(COUNTIF(F483,F7),COUNTIF(G483,G7),COUNTIF(H483,H7),COUNTIF(I483,I7),COUNTIF(J483,J7),COUNTIF(K483,K7))</f>
        <v>5</v>
      </c>
      <c r="M483" s="0" t="n">
        <f aca="false">6-L483</f>
        <v>1</v>
      </c>
      <c r="N483" s="0" t="n">
        <f aca="false">COUNTIF(K483,K7)</f>
        <v>1</v>
      </c>
      <c r="O483" s="0" t="n">
        <f aca="false">COUNTIF(J483,J7)</f>
        <v>1</v>
      </c>
      <c r="P483" s="0" t="n">
        <f aca="false">L483-N483-O483</f>
        <v>3</v>
      </c>
      <c r="Q483" s="0" t="n">
        <v>2327</v>
      </c>
    </row>
    <row r="484" customFormat="false" ht="15" hidden="false" customHeight="false" outlineLevel="0" collapsed="false">
      <c r="A484" s="1" t="s">
        <v>72</v>
      </c>
      <c r="B484" s="0" t="s">
        <v>38</v>
      </c>
      <c r="C484" s="0" t="n">
        <v>7</v>
      </c>
      <c r="D484" s="0" t="n">
        <v>345</v>
      </c>
      <c r="E484" s="6" t="n">
        <v>5</v>
      </c>
      <c r="F484" s="0" t="n">
        <v>0</v>
      </c>
      <c r="G484" s="0" t="n">
        <v>0</v>
      </c>
      <c r="H484" s="0" t="n">
        <v>0</v>
      </c>
      <c r="I484" s="0" t="n">
        <v>0</v>
      </c>
      <c r="J484" s="0" t="n">
        <v>1</v>
      </c>
      <c r="K484" s="0" t="n">
        <v>0</v>
      </c>
      <c r="L484" s="0" t="n">
        <f aca="false">SUM(COUNTIF(F484,F8),COUNTIF(G484,G8),COUNTIF(H484,H8),COUNTIF(I484,I8),COUNTIF(J484,J8),COUNTIF(K484,K8))</f>
        <v>4</v>
      </c>
      <c r="M484" s="0" t="n">
        <f aca="false">6-L484</f>
        <v>2</v>
      </c>
      <c r="N484" s="0" t="n">
        <f aca="false">COUNTIF(K484,K8)</f>
        <v>1</v>
      </c>
      <c r="O484" s="0" t="n">
        <f aca="false">COUNTIF(J484,J8)</f>
        <v>1</v>
      </c>
      <c r="P484" s="0" t="n">
        <f aca="false">L484-N484-O484</f>
        <v>2</v>
      </c>
      <c r="Q484" s="0" t="n">
        <v>1510</v>
      </c>
    </row>
    <row r="485" customFormat="false" ht="15" hidden="false" customHeight="false" outlineLevel="0" collapsed="false">
      <c r="A485" s="1" t="s">
        <v>72</v>
      </c>
      <c r="B485" s="0" t="s">
        <v>38</v>
      </c>
      <c r="C485" s="0" t="n">
        <v>8</v>
      </c>
      <c r="D485" s="0" t="n">
        <v>24</v>
      </c>
      <c r="E485" s="0" t="n">
        <v>1234</v>
      </c>
      <c r="F485" s="0" t="n">
        <v>1</v>
      </c>
      <c r="G485" s="0" t="n">
        <v>1</v>
      </c>
      <c r="H485" s="0" t="n">
        <v>1</v>
      </c>
      <c r="I485" s="0" t="n">
        <v>1</v>
      </c>
      <c r="J485" s="0" t="n">
        <v>0</v>
      </c>
      <c r="L485" s="0" t="n">
        <f aca="false">SUM(COUNTIF(F485,F9),COUNTIF(G485,G9),COUNTIF(H485,H9),COUNTIF(I485,I9),COUNTIF(J485,J9),COUNTIF(K485,K9))</f>
        <v>3</v>
      </c>
      <c r="M485" s="0" t="n">
        <f aca="false">5-L485</f>
        <v>2</v>
      </c>
      <c r="N485" s="0" t="n">
        <f aca="false">COUNTIF(J485,J9)</f>
        <v>1</v>
      </c>
      <c r="P485" s="0" t="n">
        <f aca="false">L485-N485-O485</f>
        <v>2</v>
      </c>
      <c r="Q485" s="0" t="n">
        <v>3551</v>
      </c>
    </row>
    <row r="486" customFormat="false" ht="15" hidden="false" customHeight="false" outlineLevel="0" collapsed="false">
      <c r="A486" s="1" t="s">
        <v>72</v>
      </c>
      <c r="B486" s="0" t="s">
        <v>38</v>
      </c>
      <c r="C486" s="0" t="n">
        <v>9</v>
      </c>
      <c r="D486" s="0" t="n">
        <v>6</v>
      </c>
      <c r="E486" s="7" t="n">
        <v>6</v>
      </c>
      <c r="F486" s="0" t="n">
        <v>0</v>
      </c>
      <c r="G486" s="0" t="n">
        <v>0</v>
      </c>
      <c r="H486" s="0" t="n">
        <v>0</v>
      </c>
      <c r="I486" s="0" t="n">
        <v>0</v>
      </c>
      <c r="J486" s="0" t="n">
        <v>0</v>
      </c>
      <c r="K486" s="0" t="n">
        <v>1</v>
      </c>
      <c r="L486" s="0" t="n">
        <f aca="false">SUM(COUNTIF(F486,F10),COUNTIF(G486,G10),COUNTIF(H486,H10),COUNTIF(I486,I10),COUNTIF(J486,J10),COUNTIF(K486,K10))</f>
        <v>6</v>
      </c>
      <c r="M486" s="0" t="n">
        <f aca="false">6-L486</f>
        <v>0</v>
      </c>
      <c r="N486" s="0" t="n">
        <f aca="false">COUNTIF(K486,K10)</f>
        <v>1</v>
      </c>
      <c r="O486" s="0" t="n">
        <f aca="false">COUNTIF(J486,J10)</f>
        <v>1</v>
      </c>
      <c r="P486" s="0" t="n">
        <f aca="false">L486-N486-O486</f>
        <v>4</v>
      </c>
      <c r="Q486" s="0" t="n">
        <v>681</v>
      </c>
    </row>
    <row r="487" customFormat="false" ht="15" hidden="false" customHeight="false" outlineLevel="0" collapsed="false">
      <c r="A487" s="1" t="s">
        <v>72</v>
      </c>
      <c r="B487" s="0" t="s">
        <v>38</v>
      </c>
      <c r="C487" s="0" t="n">
        <v>10</v>
      </c>
      <c r="D487" s="0" t="n">
        <v>4</v>
      </c>
      <c r="E487" s="7" t="n">
        <v>4</v>
      </c>
      <c r="F487" s="0" t="n">
        <v>0</v>
      </c>
      <c r="G487" s="0" t="n">
        <v>0</v>
      </c>
      <c r="H487" s="0" t="n">
        <v>0</v>
      </c>
      <c r="I487" s="0" t="n">
        <v>1</v>
      </c>
      <c r="J487" s="0" t="n">
        <v>0</v>
      </c>
      <c r="L487" s="0" t="n">
        <f aca="false">SUM(COUNTIF(F487,F11),COUNTIF(G487,G11),COUNTIF(H487,H11),COUNTIF(I487,I11),COUNTIF(J487,J11),COUNTIF(K487,K11))</f>
        <v>5</v>
      </c>
      <c r="M487" s="0" t="n">
        <f aca="false">5-L487</f>
        <v>0</v>
      </c>
      <c r="N487" s="0" t="n">
        <f aca="false">COUNTIF(J487,J11)</f>
        <v>1</v>
      </c>
      <c r="P487" s="0" t="n">
        <f aca="false">L487-N487-O487</f>
        <v>4</v>
      </c>
      <c r="Q487" s="0" t="n">
        <v>3176</v>
      </c>
    </row>
    <row r="488" customFormat="false" ht="15" hidden="false" customHeight="false" outlineLevel="0" collapsed="false">
      <c r="A488" s="1" t="s">
        <v>72</v>
      </c>
      <c r="B488" s="0" t="s">
        <v>38</v>
      </c>
      <c r="C488" s="0" t="n">
        <v>11</v>
      </c>
      <c r="D488" s="0" t="n">
        <v>25</v>
      </c>
      <c r="E488" s="6" t="n">
        <v>5</v>
      </c>
      <c r="F488" s="0" t="n">
        <v>0</v>
      </c>
      <c r="G488" s="0" t="n">
        <v>0</v>
      </c>
      <c r="H488" s="0" t="n">
        <v>0</v>
      </c>
      <c r="I488" s="0" t="n">
        <v>0</v>
      </c>
      <c r="J488" s="0" t="n">
        <v>1</v>
      </c>
      <c r="K488" s="0" t="n">
        <v>0</v>
      </c>
      <c r="L488" s="0" t="n">
        <f aca="false">SUM(COUNTIF(F488,F12),COUNTIF(G488,G12),COUNTIF(H488,H12),COUNTIF(I488,I12),COUNTIF(J488,J12),COUNTIF(K488,K12))</f>
        <v>5</v>
      </c>
      <c r="M488" s="0" t="n">
        <f aca="false">6-L488</f>
        <v>1</v>
      </c>
      <c r="N488" s="0" t="n">
        <f aca="false">COUNTIF(K488,K12)</f>
        <v>1</v>
      </c>
      <c r="O488" s="0" t="n">
        <f aca="false">COUNTIF(J488,J12)</f>
        <v>1</v>
      </c>
      <c r="P488" s="0" t="n">
        <f aca="false">L488-N488-O488</f>
        <v>3</v>
      </c>
      <c r="Q488" s="0" t="n">
        <v>3449</v>
      </c>
    </row>
    <row r="489" customFormat="false" ht="15" hidden="false" customHeight="false" outlineLevel="0" collapsed="false">
      <c r="A489" s="1" t="s">
        <v>72</v>
      </c>
      <c r="B489" s="0" t="s">
        <v>38</v>
      </c>
      <c r="C489" s="0" t="n">
        <v>12</v>
      </c>
      <c r="D489" s="0" t="n">
        <v>5</v>
      </c>
      <c r="E489" s="0" t="n">
        <v>6</v>
      </c>
      <c r="F489" s="0" t="n">
        <v>0</v>
      </c>
      <c r="G489" s="0" t="n">
        <v>0</v>
      </c>
      <c r="H489" s="0" t="n">
        <v>0</v>
      </c>
      <c r="I489" s="0" t="n">
        <v>0</v>
      </c>
      <c r="J489" s="0" t="n">
        <v>0</v>
      </c>
      <c r="K489" s="0" t="n">
        <v>1</v>
      </c>
      <c r="L489" s="0" t="n">
        <f aca="false">SUM(COUNTIF(F489,F13),COUNTIF(G489,G13),COUNTIF(H489,H13),COUNTIF(I489,I13),COUNTIF(J489,J13),COUNTIF(K489,K13))</f>
        <v>4</v>
      </c>
      <c r="M489" s="0" t="n">
        <f aca="false">6-L489</f>
        <v>2</v>
      </c>
      <c r="N489" s="0" t="n">
        <f aca="false">COUNTIF(K489,K13)</f>
        <v>0</v>
      </c>
      <c r="O489" s="0" t="n">
        <f aca="false">COUNTIF(J489,J13)</f>
        <v>0</v>
      </c>
      <c r="P489" s="0" t="n">
        <f aca="false">L489-N489-O489</f>
        <v>4</v>
      </c>
      <c r="Q489" s="0" t="n">
        <v>1840</v>
      </c>
    </row>
    <row r="490" customFormat="false" ht="15" hidden="false" customHeight="false" outlineLevel="0" collapsed="false">
      <c r="A490" s="1" t="s">
        <v>72</v>
      </c>
      <c r="B490" s="0" t="s">
        <v>38</v>
      </c>
      <c r="C490" s="0" t="n">
        <v>13</v>
      </c>
      <c r="D490" s="0" t="n">
        <v>34</v>
      </c>
      <c r="E490" s="0" t="n">
        <v>234</v>
      </c>
      <c r="F490" s="0" t="n">
        <v>0</v>
      </c>
      <c r="G490" s="0" t="n">
        <v>1</v>
      </c>
      <c r="H490" s="0" t="n">
        <v>1</v>
      </c>
      <c r="I490" s="0" t="n">
        <v>1</v>
      </c>
      <c r="J490" s="0" t="n">
        <v>0</v>
      </c>
      <c r="L490" s="0" t="n">
        <f aca="false">SUM(COUNTIF(F490,F14),COUNTIF(G490,G14),COUNTIF(H490,H14),COUNTIF(I490,I14),COUNTIF(J490,J14),COUNTIF(K490,K14))</f>
        <v>4</v>
      </c>
      <c r="M490" s="0" t="n">
        <f aca="false">5-L490</f>
        <v>1</v>
      </c>
      <c r="N490" s="0" t="n">
        <f aca="false">COUNTIF(J490,J14)</f>
        <v>1</v>
      </c>
      <c r="O490" s="0" t="n">
        <f aca="false">COUNTIF(I490,I14)</f>
        <v>1</v>
      </c>
      <c r="P490" s="0" t="n">
        <f aca="false">L490-N490-O490</f>
        <v>2</v>
      </c>
      <c r="Q490" s="0" t="n">
        <v>3775</v>
      </c>
    </row>
    <row r="491" customFormat="false" ht="15" hidden="false" customHeight="false" outlineLevel="0" collapsed="false">
      <c r="A491" s="1" t="s">
        <v>72</v>
      </c>
      <c r="B491" s="0" t="s">
        <v>38</v>
      </c>
      <c r="C491" s="0" t="n">
        <v>14</v>
      </c>
      <c r="D491" s="0" t="n">
        <v>35</v>
      </c>
      <c r="E491" s="0" t="n">
        <v>125</v>
      </c>
      <c r="F491" s="0" t="n">
        <v>1</v>
      </c>
      <c r="G491" s="0" t="n">
        <v>1</v>
      </c>
      <c r="H491" s="0" t="n">
        <v>0</v>
      </c>
      <c r="I491" s="0" t="n">
        <v>0</v>
      </c>
      <c r="J491" s="0" t="n">
        <v>1</v>
      </c>
      <c r="K491" s="0" t="n">
        <v>0</v>
      </c>
      <c r="L491" s="0" t="n">
        <f aca="false">SUM(COUNTIF(F491,F15),COUNTIF(G491,G15),COUNTIF(H491,H15),COUNTIF(I491,I15),COUNTIF(J491,J15),COUNTIF(K491,K15))</f>
        <v>3</v>
      </c>
      <c r="M491" s="0" t="n">
        <f aca="false">6-L491</f>
        <v>3</v>
      </c>
      <c r="N491" s="0" t="n">
        <f aca="false">COUNTIF(K491,K15)</f>
        <v>1</v>
      </c>
      <c r="O491" s="0" t="n">
        <f aca="false">COUNTIF(J491,J15)</f>
        <v>1</v>
      </c>
      <c r="P491" s="0" t="n">
        <f aca="false">L491-N491-O491</f>
        <v>1</v>
      </c>
      <c r="Q491" s="0" t="n">
        <v>3636</v>
      </c>
      <c r="R491" s="8" t="n">
        <f aca="false">SUM(L478:L491)</f>
        <v>52</v>
      </c>
    </row>
    <row r="492" customFormat="false" ht="15" hidden="false" customHeight="false" outlineLevel="0" collapsed="false">
      <c r="A492" s="1" t="s">
        <v>73</v>
      </c>
      <c r="B492" s="0" t="s">
        <v>36</v>
      </c>
      <c r="C492" s="0" t="n">
        <v>1</v>
      </c>
      <c r="D492" s="0" t="n">
        <v>15</v>
      </c>
      <c r="E492" s="0" t="n">
        <v>2</v>
      </c>
      <c r="F492" s="0" t="n">
        <v>0</v>
      </c>
      <c r="G492" s="0" t="n">
        <v>1</v>
      </c>
      <c r="H492" s="0" t="n">
        <v>0</v>
      </c>
      <c r="I492" s="0" t="n">
        <v>0</v>
      </c>
      <c r="J492" s="0" t="n">
        <v>0</v>
      </c>
      <c r="K492" s="0" t="n">
        <v>0</v>
      </c>
      <c r="L492" s="0" t="n">
        <f aca="false">SUM(COUNTIF(F492,F2),COUNTIF(G492,G2),COUNTIF(H492,H2),COUNTIF(I492,I2),COUNTIF(J492,J2),COUNTIF(K492,K2))</f>
        <v>3</v>
      </c>
      <c r="M492" s="0" t="n">
        <f aca="false">6-L492</f>
        <v>3</v>
      </c>
      <c r="N492" s="0" t="n">
        <f aca="false">COUNTIF(K492,K2)</f>
        <v>1</v>
      </c>
      <c r="O492" s="0" t="n">
        <f aca="false">COUNTIF(J492,J2)</f>
        <v>0</v>
      </c>
      <c r="P492" s="0" t="n">
        <f aca="false">L492-N492-O492</f>
        <v>2</v>
      </c>
      <c r="Q492" s="0" t="n">
        <v>3910</v>
      </c>
    </row>
    <row r="493" customFormat="false" ht="15" hidden="false" customHeight="false" outlineLevel="0" collapsed="false">
      <c r="A493" s="1" t="s">
        <v>73</v>
      </c>
      <c r="B493" s="0" t="s">
        <v>36</v>
      </c>
      <c r="C493" s="0" t="n">
        <v>2</v>
      </c>
      <c r="D493" s="0" t="n">
        <v>45</v>
      </c>
      <c r="E493" s="7" t="n">
        <v>45</v>
      </c>
      <c r="F493" s="0" t="n">
        <v>0</v>
      </c>
      <c r="G493" s="0" t="n">
        <v>0</v>
      </c>
      <c r="H493" s="0" t="n">
        <v>0</v>
      </c>
      <c r="I493" s="0" t="n">
        <v>1</v>
      </c>
      <c r="J493" s="0" t="n">
        <v>1</v>
      </c>
      <c r="K493" s="0" t="n">
        <v>0</v>
      </c>
      <c r="L493" s="0" t="n">
        <f aca="false">SUM(COUNTIF(F493,F3),COUNTIF(G493,G3),COUNTIF(H493,H3),COUNTIF(I493,I3),COUNTIF(J493,J3),COUNTIF(K493,K3))</f>
        <v>6</v>
      </c>
      <c r="M493" s="0" t="n">
        <f aca="false">6-L493</f>
        <v>0</v>
      </c>
      <c r="N493" s="0" t="n">
        <f aca="false">COUNTIF(K493,K3)</f>
        <v>1</v>
      </c>
      <c r="O493" s="0" t="n">
        <f aca="false">COUNTIF(J493,J3)</f>
        <v>1</v>
      </c>
      <c r="P493" s="0" t="n">
        <f aca="false">L493-N493-O493</f>
        <v>4</v>
      </c>
      <c r="Q493" s="0" t="n">
        <v>7774</v>
      </c>
    </row>
    <row r="494" customFormat="false" ht="15" hidden="false" customHeight="false" outlineLevel="0" collapsed="false">
      <c r="A494" s="1" t="s">
        <v>73</v>
      </c>
      <c r="B494" s="0" t="s">
        <v>36</v>
      </c>
      <c r="C494" s="0" t="n">
        <v>3</v>
      </c>
      <c r="D494" s="0" t="n">
        <v>6</v>
      </c>
      <c r="E494" s="0" t="n">
        <v>3</v>
      </c>
      <c r="F494" s="0" t="n">
        <v>0</v>
      </c>
      <c r="G494" s="0" t="n">
        <v>0</v>
      </c>
      <c r="H494" s="0" t="n">
        <v>1</v>
      </c>
      <c r="I494" s="0" t="n">
        <v>0</v>
      </c>
      <c r="J494" s="0" t="n">
        <v>0</v>
      </c>
      <c r="K494" s="0" t="n">
        <v>0</v>
      </c>
      <c r="L494" s="0" t="n">
        <f aca="false">SUM(COUNTIF(F494,F4),COUNTIF(G494,G4),COUNTIF(H494,H4),COUNTIF(I494,I4),COUNTIF(J494,J4),COUNTIF(K494,K4))</f>
        <v>4</v>
      </c>
      <c r="M494" s="0" t="n">
        <f aca="false">6-L494</f>
        <v>2</v>
      </c>
      <c r="N494" s="0" t="n">
        <f aca="false">COUNTIF(K494,K4)</f>
        <v>0</v>
      </c>
      <c r="O494" s="0" t="n">
        <f aca="false">COUNTIF(J494,J4)</f>
        <v>1</v>
      </c>
      <c r="P494" s="0" t="n">
        <f aca="false">L494-N494-O494</f>
        <v>3</v>
      </c>
      <c r="Q494" s="0" t="n">
        <v>8307</v>
      </c>
    </row>
    <row r="495" customFormat="false" ht="15" hidden="false" customHeight="false" outlineLevel="0" collapsed="false">
      <c r="A495" s="1" t="s">
        <v>73</v>
      </c>
      <c r="B495" s="0" t="s">
        <v>36</v>
      </c>
      <c r="C495" s="0" t="n">
        <v>4</v>
      </c>
      <c r="D495" s="0" t="n">
        <v>4</v>
      </c>
      <c r="E495" s="0" t="n">
        <v>5</v>
      </c>
      <c r="F495" s="0" t="n">
        <v>0</v>
      </c>
      <c r="G495" s="0" t="n">
        <v>0</v>
      </c>
      <c r="H495" s="0" t="n">
        <v>0</v>
      </c>
      <c r="I495" s="0" t="n">
        <v>0</v>
      </c>
      <c r="J495" s="0" t="n">
        <v>1</v>
      </c>
      <c r="L495" s="0" t="n">
        <f aca="false">SUM(COUNTIF(F495,F5),COUNTIF(G495,G5),COUNTIF(H495,H5),COUNTIF(I495,I5),COUNTIF(J495,J5),COUNTIF(K495,K5))</f>
        <v>3</v>
      </c>
      <c r="M495" s="0" t="n">
        <f aca="false">6-L495</f>
        <v>3</v>
      </c>
      <c r="N495" s="0" t="n">
        <f aca="false">COUNTIF(J495,J5)</f>
        <v>0</v>
      </c>
      <c r="O495" s="0" t="n">
        <f aca="false">COUNTIF(I495,I5)</f>
        <v>0</v>
      </c>
      <c r="P495" s="0" t="n">
        <f aca="false">L495-N495-O495</f>
        <v>3</v>
      </c>
      <c r="Q495" s="0" t="n">
        <v>5460</v>
      </c>
    </row>
    <row r="496" customFormat="false" ht="15" hidden="false" customHeight="false" outlineLevel="0" collapsed="false">
      <c r="A496" s="1" t="s">
        <v>73</v>
      </c>
      <c r="B496" s="0" t="s">
        <v>36</v>
      </c>
      <c r="C496" s="0" t="n">
        <v>5</v>
      </c>
      <c r="D496" s="0" t="n">
        <v>5</v>
      </c>
      <c r="E496" s="7" t="n">
        <v>5</v>
      </c>
      <c r="F496" s="0" t="n">
        <v>0</v>
      </c>
      <c r="G496" s="0" t="n">
        <v>0</v>
      </c>
      <c r="H496" s="0" t="n">
        <v>0</v>
      </c>
      <c r="I496" s="0" t="n">
        <v>0</v>
      </c>
      <c r="J496" s="0" t="n">
        <v>1</v>
      </c>
      <c r="L496" s="0" t="n">
        <f aca="false">SUM(COUNTIF(F496,F6),COUNTIF(G496,G6),COUNTIF(H496,H6),COUNTIF(I496,I6),COUNTIF(J496,J6),COUNTIF(K496,K6))</f>
        <v>5</v>
      </c>
      <c r="M496" s="0" t="n">
        <f aca="false">6-L496</f>
        <v>1</v>
      </c>
      <c r="N496" s="0" t="n">
        <f aca="false">COUNTIF(J496,J6)</f>
        <v>1</v>
      </c>
      <c r="P496" s="0" t="n">
        <f aca="false">L496-N496-O496</f>
        <v>4</v>
      </c>
      <c r="Q496" s="0" t="n">
        <v>1957</v>
      </c>
    </row>
    <row r="497" customFormat="false" ht="15" hidden="false" customHeight="false" outlineLevel="0" collapsed="false">
      <c r="A497" s="1" t="s">
        <v>73</v>
      </c>
      <c r="B497" s="0" t="s">
        <v>36</v>
      </c>
      <c r="C497" s="0" t="n">
        <v>6</v>
      </c>
      <c r="D497" s="0" t="n">
        <v>15</v>
      </c>
      <c r="E497" s="7" t="n">
        <v>15</v>
      </c>
      <c r="F497" s="0" t="n">
        <v>1</v>
      </c>
      <c r="G497" s="0" t="n">
        <v>0</v>
      </c>
      <c r="H497" s="0" t="n">
        <v>0</v>
      </c>
      <c r="I497" s="0" t="n">
        <v>0</v>
      </c>
      <c r="J497" s="0" t="n">
        <v>1</v>
      </c>
      <c r="K497" s="0" t="n">
        <v>0</v>
      </c>
      <c r="L497" s="0" t="n">
        <f aca="false">SUM(COUNTIF(F497,F7),COUNTIF(G497,G7),COUNTIF(H497,H7),COUNTIF(I497,I7),COUNTIF(J497,J7),COUNTIF(K497,K7))</f>
        <v>6</v>
      </c>
      <c r="M497" s="0" t="n">
        <f aca="false">6-L497</f>
        <v>0</v>
      </c>
      <c r="N497" s="0" t="n">
        <f aca="false">COUNTIF(K497,K7)</f>
        <v>1</v>
      </c>
      <c r="O497" s="0" t="n">
        <f aca="false">COUNTIF(J497,J7)</f>
        <v>1</v>
      </c>
      <c r="P497" s="0" t="n">
        <f aca="false">L497-N497-O497</f>
        <v>4</v>
      </c>
      <c r="Q497" s="0" t="n">
        <v>5496</v>
      </c>
    </row>
    <row r="498" customFormat="false" ht="15" hidden="false" customHeight="false" outlineLevel="0" collapsed="false">
      <c r="A498" s="1" t="s">
        <v>73</v>
      </c>
      <c r="B498" s="0" t="s">
        <v>36</v>
      </c>
      <c r="C498" s="0" t="n">
        <v>7</v>
      </c>
      <c r="D498" s="0" t="n">
        <v>345</v>
      </c>
      <c r="E498" s="6" t="n">
        <v>5</v>
      </c>
      <c r="F498" s="0" t="n">
        <v>0</v>
      </c>
      <c r="G498" s="0" t="n">
        <v>0</v>
      </c>
      <c r="H498" s="0" t="n">
        <v>0</v>
      </c>
      <c r="I498" s="0" t="n">
        <v>0</v>
      </c>
      <c r="J498" s="0" t="n">
        <v>1</v>
      </c>
      <c r="K498" s="0" t="n">
        <v>0</v>
      </c>
      <c r="L498" s="0" t="n">
        <f aca="false">SUM(COUNTIF(F498,F8),COUNTIF(G498,G8),COUNTIF(H498,H8),COUNTIF(I498,I8),COUNTIF(J498,J8),COUNTIF(K498,K8))</f>
        <v>4</v>
      </c>
      <c r="M498" s="0" t="n">
        <f aca="false">6-L498</f>
        <v>2</v>
      </c>
      <c r="N498" s="0" t="n">
        <f aca="false">COUNTIF(K498,K8)</f>
        <v>1</v>
      </c>
      <c r="O498" s="0" t="n">
        <f aca="false">COUNTIF(J498,J8)</f>
        <v>1</v>
      </c>
      <c r="P498" s="0" t="n">
        <f aca="false">L498-N498-O498</f>
        <v>2</v>
      </c>
      <c r="Q498" s="0" t="n">
        <v>7539</v>
      </c>
    </row>
    <row r="499" customFormat="false" ht="15" hidden="false" customHeight="false" outlineLevel="0" collapsed="false">
      <c r="A499" s="1" t="s">
        <v>73</v>
      </c>
      <c r="B499" s="0" t="s">
        <v>36</v>
      </c>
      <c r="C499" s="0" t="n">
        <v>8</v>
      </c>
      <c r="D499" s="0" t="n">
        <v>24</v>
      </c>
      <c r="E499" s="7" t="n">
        <v>24</v>
      </c>
      <c r="F499" s="0" t="n">
        <v>0</v>
      </c>
      <c r="G499" s="0" t="n">
        <v>1</v>
      </c>
      <c r="H499" s="0" t="n">
        <v>0</v>
      </c>
      <c r="I499" s="0" t="n">
        <v>1</v>
      </c>
      <c r="J499" s="0" t="n">
        <v>0</v>
      </c>
      <c r="L499" s="0" t="n">
        <f aca="false">SUM(COUNTIF(F499,F9),COUNTIF(G499,G9),COUNTIF(H499,H9),COUNTIF(I499,I9),COUNTIF(J499,J9),COUNTIF(K499,K9))</f>
        <v>5</v>
      </c>
      <c r="M499" s="0" t="n">
        <f aca="false">6-L499</f>
        <v>1</v>
      </c>
      <c r="N499" s="0" t="n">
        <f aca="false">COUNTIF(J499,J9)</f>
        <v>1</v>
      </c>
      <c r="P499" s="0" t="n">
        <f aca="false">L499-N499-O499</f>
        <v>4</v>
      </c>
      <c r="Q499" s="0" t="n">
        <v>3938</v>
      </c>
    </row>
    <row r="500" customFormat="false" ht="15" hidden="false" customHeight="false" outlineLevel="0" collapsed="false">
      <c r="A500" s="1" t="s">
        <v>73</v>
      </c>
      <c r="B500" s="0" t="s">
        <v>36</v>
      </c>
      <c r="C500" s="0" t="n">
        <v>9</v>
      </c>
      <c r="D500" s="0" t="n">
        <v>6</v>
      </c>
      <c r="E500" s="7" t="n">
        <v>6</v>
      </c>
      <c r="F500" s="0" t="n">
        <v>0</v>
      </c>
      <c r="G500" s="0" t="n">
        <v>0</v>
      </c>
      <c r="H500" s="0" t="n">
        <v>0</v>
      </c>
      <c r="I500" s="0" t="n">
        <v>0</v>
      </c>
      <c r="J500" s="0" t="n">
        <v>0</v>
      </c>
      <c r="K500" s="0" t="n">
        <v>1</v>
      </c>
      <c r="L500" s="0" t="n">
        <f aca="false">SUM(COUNTIF(F500,F10),COUNTIF(G500,G10),COUNTIF(H500,H10),COUNTIF(I500,I10),COUNTIF(J500,J10),COUNTIF(K500,K10))</f>
        <v>6</v>
      </c>
      <c r="M500" s="0" t="n">
        <f aca="false">6-L500</f>
        <v>0</v>
      </c>
      <c r="N500" s="0" t="n">
        <f aca="false">COUNTIF(K500,K10)</f>
        <v>1</v>
      </c>
      <c r="O500" s="0" t="n">
        <f aca="false">COUNTIF(J500,J10)</f>
        <v>1</v>
      </c>
      <c r="P500" s="0" t="n">
        <f aca="false">L500-N500-O500</f>
        <v>4</v>
      </c>
      <c r="Q500" s="0" t="n">
        <v>8655</v>
      </c>
    </row>
    <row r="501" customFormat="false" ht="15" hidden="false" customHeight="false" outlineLevel="0" collapsed="false">
      <c r="A501" s="1" t="s">
        <v>73</v>
      </c>
      <c r="B501" s="0" t="s">
        <v>36</v>
      </c>
      <c r="C501" s="0" t="n">
        <v>10</v>
      </c>
      <c r="D501" s="0" t="n">
        <v>4</v>
      </c>
      <c r="E501" s="7" t="n">
        <v>4</v>
      </c>
      <c r="F501" s="0" t="n">
        <v>0</v>
      </c>
      <c r="G501" s="0" t="n">
        <v>0</v>
      </c>
      <c r="H501" s="0" t="n">
        <v>0</v>
      </c>
      <c r="I501" s="0" t="n">
        <v>1</v>
      </c>
      <c r="J501" s="0" t="n">
        <v>0</v>
      </c>
      <c r="L501" s="0" t="n">
        <f aca="false">SUM(COUNTIF(F501,F11),COUNTIF(G501,G11),COUNTIF(H501,H11),COUNTIF(I501,I11),COUNTIF(J501,J11),COUNTIF(K501,K11))</f>
        <v>5</v>
      </c>
      <c r="M501" s="0" t="n">
        <f aca="false">6-L501</f>
        <v>1</v>
      </c>
      <c r="N501" s="0" t="n">
        <f aca="false">COUNTIF(J501,J11)</f>
        <v>1</v>
      </c>
      <c r="P501" s="0" t="n">
        <f aca="false">L501-N501-O501</f>
        <v>4</v>
      </c>
      <c r="Q501" s="0" t="n">
        <v>1072</v>
      </c>
    </row>
    <row r="502" customFormat="false" ht="15" hidden="false" customHeight="false" outlineLevel="0" collapsed="false">
      <c r="A502" s="1" t="s">
        <v>73</v>
      </c>
      <c r="B502" s="0" t="s">
        <v>36</v>
      </c>
      <c r="C502" s="0" t="n">
        <v>11</v>
      </c>
      <c r="D502" s="0" t="n">
        <v>25</v>
      </c>
      <c r="E502" s="7" t="n">
        <v>25</v>
      </c>
      <c r="F502" s="0" t="n">
        <v>0</v>
      </c>
      <c r="G502" s="0" t="n">
        <v>1</v>
      </c>
      <c r="H502" s="0" t="n">
        <v>0</v>
      </c>
      <c r="I502" s="0" t="n">
        <v>0</v>
      </c>
      <c r="J502" s="0" t="n">
        <v>1</v>
      </c>
      <c r="K502" s="0" t="n">
        <v>0</v>
      </c>
      <c r="L502" s="0" t="n">
        <f aca="false">SUM(COUNTIF(F502,F12),COUNTIF(G502,G12),COUNTIF(H502,H12),COUNTIF(I502,I12),COUNTIF(J502,J12),COUNTIF(K502,K12))</f>
        <v>6</v>
      </c>
      <c r="M502" s="0" t="n">
        <f aca="false">6-L502</f>
        <v>0</v>
      </c>
      <c r="N502" s="0" t="n">
        <f aca="false">COUNTIF(K502,K12)</f>
        <v>1</v>
      </c>
      <c r="O502" s="0" t="n">
        <f aca="false">COUNTIF(J502,J12)</f>
        <v>1</v>
      </c>
      <c r="P502" s="0" t="n">
        <f aca="false">L502-N502-O502</f>
        <v>4</v>
      </c>
      <c r="Q502" s="0" t="n">
        <v>6049</v>
      </c>
    </row>
    <row r="503" customFormat="false" ht="15" hidden="false" customHeight="false" outlineLevel="0" collapsed="false">
      <c r="A503" s="1" t="s">
        <v>73</v>
      </c>
      <c r="B503" s="0" t="s">
        <v>36</v>
      </c>
      <c r="C503" s="0" t="n">
        <v>12</v>
      </c>
      <c r="D503" s="0" t="n">
        <v>5</v>
      </c>
      <c r="E503" s="0" t="n">
        <v>45</v>
      </c>
      <c r="F503" s="0" t="n">
        <v>0</v>
      </c>
      <c r="G503" s="0" t="n">
        <v>0</v>
      </c>
      <c r="H503" s="0" t="n">
        <v>0</v>
      </c>
      <c r="I503" s="0" t="n">
        <v>1</v>
      </c>
      <c r="J503" s="0" t="n">
        <v>1</v>
      </c>
      <c r="K503" s="0" t="n">
        <v>0</v>
      </c>
      <c r="L503" s="0" t="n">
        <f aca="false">SUM(COUNTIF(F503,F13),COUNTIF(G503,G13),COUNTIF(H503,H13),COUNTIF(I503,I13),COUNTIF(J503,J13),COUNTIF(K503,K13))</f>
        <v>5</v>
      </c>
      <c r="M503" s="0" t="n">
        <f aca="false">6-L503</f>
        <v>1</v>
      </c>
      <c r="N503" s="0" t="n">
        <f aca="false">COUNTIF(K503,K13)</f>
        <v>1</v>
      </c>
      <c r="O503" s="0" t="n">
        <f aca="false">COUNTIF(J503,J13)</f>
        <v>1</v>
      </c>
      <c r="P503" s="0" t="n">
        <f aca="false">L503-N503-O503</f>
        <v>3</v>
      </c>
      <c r="Q503" s="0" t="n">
        <v>4384</v>
      </c>
    </row>
    <row r="504" customFormat="false" ht="15" hidden="false" customHeight="false" outlineLevel="0" collapsed="false">
      <c r="A504" s="1" t="s">
        <v>73</v>
      </c>
      <c r="B504" s="0" t="s">
        <v>36</v>
      </c>
      <c r="C504" s="0" t="n">
        <v>13</v>
      </c>
      <c r="D504" s="0" t="n">
        <v>34</v>
      </c>
      <c r="E504" s="6" t="n">
        <v>3</v>
      </c>
      <c r="F504" s="0" t="n">
        <v>0</v>
      </c>
      <c r="G504" s="0" t="n">
        <v>0</v>
      </c>
      <c r="H504" s="0" t="n">
        <v>1</v>
      </c>
      <c r="I504" s="0" t="n">
        <v>0</v>
      </c>
      <c r="J504" s="0" t="n">
        <v>0</v>
      </c>
      <c r="L504" s="0" t="n">
        <f aca="false">SUM(COUNTIF(F504,F14),COUNTIF(G504,G14),COUNTIF(H504,H14),COUNTIF(I504,I14),COUNTIF(J504,J14),COUNTIF(K504,K14))</f>
        <v>4</v>
      </c>
      <c r="M504" s="0" t="n">
        <f aca="false">6-L504</f>
        <v>2</v>
      </c>
      <c r="N504" s="0" t="n">
        <f aca="false">COUNTIF(J504,J14)</f>
        <v>1</v>
      </c>
      <c r="O504" s="0" t="n">
        <f aca="false">COUNTIF(I504,I14)</f>
        <v>0</v>
      </c>
      <c r="P504" s="0" t="n">
        <f aca="false">L504-N504-O504</f>
        <v>3</v>
      </c>
      <c r="Q504" s="0" t="n">
        <v>3742</v>
      </c>
    </row>
    <row r="505" customFormat="false" ht="15" hidden="false" customHeight="false" outlineLevel="0" collapsed="false">
      <c r="A505" s="1" t="s">
        <v>73</v>
      </c>
      <c r="B505" s="0" t="s">
        <v>36</v>
      </c>
      <c r="C505" s="0" t="n">
        <v>14</v>
      </c>
      <c r="D505" s="0" t="n">
        <v>35</v>
      </c>
      <c r="E505" s="6" t="n">
        <v>3</v>
      </c>
      <c r="F505" s="0" t="n">
        <v>0</v>
      </c>
      <c r="G505" s="0" t="n">
        <v>0</v>
      </c>
      <c r="H505" s="0" t="n">
        <v>1</v>
      </c>
      <c r="I505" s="0" t="n">
        <v>0</v>
      </c>
      <c r="J505" s="0" t="n">
        <v>0</v>
      </c>
      <c r="K505" s="0" t="n">
        <v>0</v>
      </c>
      <c r="L505" s="0" t="n">
        <f aca="false">SUM(COUNTIF(F505,F15),COUNTIF(G505,G15),COUNTIF(H505,H15),COUNTIF(I505,I15),COUNTIF(J505,J15),COUNTIF(K505,K15))</f>
        <v>5</v>
      </c>
      <c r="M505" s="0" t="n">
        <f aca="false">6-L505</f>
        <v>1</v>
      </c>
      <c r="N505" s="0" t="n">
        <f aca="false">COUNTIF(K505,K15)</f>
        <v>1</v>
      </c>
      <c r="O505" s="0" t="n">
        <f aca="false">COUNTIF(J505,J15)</f>
        <v>0</v>
      </c>
      <c r="P505" s="0" t="n">
        <f aca="false">L505-N505-O505</f>
        <v>4</v>
      </c>
      <c r="Q505" s="0" t="n">
        <v>6495</v>
      </c>
      <c r="R505" s="8" t="n">
        <f aca="false">SUM(L492:L505)</f>
        <v>67</v>
      </c>
    </row>
    <row r="506" customFormat="false" ht="15" hidden="false" customHeight="false" outlineLevel="0" collapsed="false">
      <c r="A506" s="1" t="s">
        <v>74</v>
      </c>
      <c r="B506" s="0" t="s">
        <v>38</v>
      </c>
      <c r="C506" s="0" t="n">
        <v>1</v>
      </c>
      <c r="D506" s="0" t="n">
        <v>15</v>
      </c>
      <c r="E506" s="6" t="n">
        <v>5</v>
      </c>
      <c r="F506" s="0" t="n">
        <v>0</v>
      </c>
      <c r="G506" s="0" t="n">
        <v>0</v>
      </c>
      <c r="H506" s="0" t="n">
        <v>0</v>
      </c>
      <c r="I506" s="0" t="n">
        <v>0</v>
      </c>
      <c r="J506" s="0" t="n">
        <v>1</v>
      </c>
      <c r="K506" s="0" t="n">
        <v>0</v>
      </c>
      <c r="L506" s="0" t="n">
        <f aca="false">SUM(COUNTIF(F506,F2),COUNTIF(G506,G2),COUNTIF(H506,H2),COUNTIF(I506,I2),COUNTIF(J506,J2),COUNTIF(K506,K2))</f>
        <v>5</v>
      </c>
      <c r="M506" s="0" t="n">
        <f aca="false">6-L506</f>
        <v>1</v>
      </c>
      <c r="N506" s="0" t="n">
        <f aca="false">COUNTIF(K506,K2)</f>
        <v>1</v>
      </c>
      <c r="O506" s="0" t="n">
        <f aca="false">COUNTIF(J506,J2)</f>
        <v>1</v>
      </c>
      <c r="P506" s="0" t="n">
        <f aca="false">L506-N506-O506</f>
        <v>3</v>
      </c>
      <c r="Q506" s="0" t="n">
        <v>4710</v>
      </c>
    </row>
    <row r="507" customFormat="false" ht="15" hidden="false" customHeight="false" outlineLevel="0" collapsed="false">
      <c r="A507" s="1" t="s">
        <v>74</v>
      </c>
      <c r="B507" s="0" t="s">
        <v>38</v>
      </c>
      <c r="C507" s="0" t="n">
        <v>2</v>
      </c>
      <c r="D507" s="0" t="n">
        <v>45</v>
      </c>
      <c r="E507" s="0" t="n">
        <v>3</v>
      </c>
      <c r="F507" s="0" t="n">
        <v>0</v>
      </c>
      <c r="G507" s="0" t="n">
        <v>0</v>
      </c>
      <c r="H507" s="0" t="n">
        <v>1</v>
      </c>
      <c r="I507" s="0" t="n">
        <v>0</v>
      </c>
      <c r="J507" s="0" t="n">
        <v>0</v>
      </c>
      <c r="K507" s="0" t="n">
        <v>0</v>
      </c>
      <c r="L507" s="0" t="n">
        <f aca="false">SUM(COUNTIF(F507,F3),COUNTIF(G507,G3),COUNTIF(H507,H3),COUNTIF(I507,I3),COUNTIF(J507,J3),COUNTIF(K507,K3))</f>
        <v>3</v>
      </c>
      <c r="M507" s="0" t="n">
        <f aca="false">6-L507</f>
        <v>3</v>
      </c>
      <c r="N507" s="0" t="n">
        <f aca="false">COUNTIF(K507,K3)</f>
        <v>1</v>
      </c>
      <c r="O507" s="0" t="n">
        <f aca="false">COUNTIF(J507,J3)</f>
        <v>0</v>
      </c>
      <c r="P507" s="0" t="n">
        <f aca="false">L507-N507-O507</f>
        <v>2</v>
      </c>
      <c r="Q507" s="0" t="n">
        <v>5700</v>
      </c>
    </row>
    <row r="508" customFormat="false" ht="15" hidden="false" customHeight="false" outlineLevel="0" collapsed="false">
      <c r="A508" s="1" t="s">
        <v>74</v>
      </c>
      <c r="B508" s="0" t="s">
        <v>38</v>
      </c>
      <c r="C508" s="0" t="n">
        <v>3</v>
      </c>
      <c r="D508" s="0" t="n">
        <v>6</v>
      </c>
      <c r="E508" s="7" t="n">
        <v>6</v>
      </c>
      <c r="F508" s="0" t="n">
        <v>0</v>
      </c>
      <c r="G508" s="0" t="n">
        <v>0</v>
      </c>
      <c r="H508" s="0" t="n">
        <v>0</v>
      </c>
      <c r="I508" s="0" t="n">
        <v>0</v>
      </c>
      <c r="J508" s="0" t="n">
        <v>0</v>
      </c>
      <c r="K508" s="0" t="n">
        <v>1</v>
      </c>
      <c r="L508" s="0" t="n">
        <f aca="false">SUM(COUNTIF(F508,F4),COUNTIF(G508,G4),COUNTIF(H508,H4),COUNTIF(I508,I4),COUNTIF(J508,J4),COUNTIF(K508,K4))</f>
        <v>6</v>
      </c>
      <c r="M508" s="0" t="n">
        <f aca="false">6-L508</f>
        <v>0</v>
      </c>
      <c r="N508" s="0" t="n">
        <f aca="false">COUNTIF(K508,K4)</f>
        <v>1</v>
      </c>
      <c r="O508" s="0" t="n">
        <f aca="false">COUNTIF(J508,J4)</f>
        <v>1</v>
      </c>
      <c r="P508" s="0" t="n">
        <f aca="false">L508-N508-O508</f>
        <v>4</v>
      </c>
      <c r="Q508" s="0" t="n">
        <v>2421</v>
      </c>
    </row>
    <row r="509" customFormat="false" ht="15" hidden="false" customHeight="false" outlineLevel="0" collapsed="false">
      <c r="A509" s="1" t="s">
        <v>74</v>
      </c>
      <c r="B509" s="0" t="s">
        <v>38</v>
      </c>
      <c r="C509" s="0" t="n">
        <v>4</v>
      </c>
      <c r="D509" s="0" t="n">
        <v>4</v>
      </c>
      <c r="E509" s="7" t="n">
        <v>4</v>
      </c>
      <c r="F509" s="0" t="n">
        <v>0</v>
      </c>
      <c r="G509" s="0" t="n">
        <v>0</v>
      </c>
      <c r="H509" s="0" t="n">
        <v>0</v>
      </c>
      <c r="I509" s="0" t="n">
        <v>1</v>
      </c>
      <c r="J509" s="0" t="n">
        <v>0</v>
      </c>
      <c r="L509" s="0" t="n">
        <f aca="false">SUM(COUNTIF(F509,F5),COUNTIF(G509,G5),COUNTIF(H509,H5),COUNTIF(I509,I5),COUNTIF(J509,J5),COUNTIF(K509,K5))</f>
        <v>5</v>
      </c>
      <c r="M509" s="0" t="n">
        <f aca="false">5-L509</f>
        <v>0</v>
      </c>
      <c r="N509" s="0" t="n">
        <f aca="false">COUNTIF(J509,J5)</f>
        <v>1</v>
      </c>
      <c r="O509" s="0" t="n">
        <f aca="false">COUNTIF(I509,I5)</f>
        <v>1</v>
      </c>
      <c r="P509" s="0" t="n">
        <f aca="false">L509-N509-O509</f>
        <v>3</v>
      </c>
      <c r="Q509" s="0" t="n">
        <v>4614</v>
      </c>
    </row>
    <row r="510" customFormat="false" ht="15" hidden="false" customHeight="false" outlineLevel="0" collapsed="false">
      <c r="A510" s="1" t="s">
        <v>74</v>
      </c>
      <c r="B510" s="0" t="s">
        <v>38</v>
      </c>
      <c r="C510" s="0" t="n">
        <v>5</v>
      </c>
      <c r="D510" s="0" t="n">
        <v>5</v>
      </c>
      <c r="E510" s="0" t="n">
        <v>34</v>
      </c>
      <c r="F510" s="0" t="n">
        <v>0</v>
      </c>
      <c r="G510" s="0" t="n">
        <v>0</v>
      </c>
      <c r="H510" s="0" t="n">
        <v>1</v>
      </c>
      <c r="I510" s="0" t="n">
        <v>1</v>
      </c>
      <c r="J510" s="0" t="n">
        <v>0</v>
      </c>
      <c r="L510" s="0" t="n">
        <f aca="false">SUM(COUNTIF(F510,F6),COUNTIF(G510,G6),COUNTIF(H510,H6),COUNTIF(I510,I6),COUNTIF(J510,J6),COUNTIF(K510,K6))</f>
        <v>2</v>
      </c>
      <c r="M510" s="0" t="n">
        <f aca="false">5-L510</f>
        <v>3</v>
      </c>
      <c r="N510" s="0" t="n">
        <f aca="false">COUNTIF(J510,J6)</f>
        <v>0</v>
      </c>
      <c r="P510" s="0" t="n">
        <f aca="false">L510-N510-O510</f>
        <v>2</v>
      </c>
      <c r="Q510" s="0" t="n">
        <v>5498</v>
      </c>
    </row>
    <row r="511" customFormat="false" ht="15" hidden="false" customHeight="false" outlineLevel="0" collapsed="false">
      <c r="A511" s="1" t="s">
        <v>74</v>
      </c>
      <c r="B511" s="0" t="s">
        <v>38</v>
      </c>
      <c r="C511" s="0" t="n">
        <v>6</v>
      </c>
      <c r="D511" s="0" t="n">
        <v>15</v>
      </c>
      <c r="E511" s="0" t="n">
        <v>4</v>
      </c>
      <c r="F511" s="0" t="n">
        <v>0</v>
      </c>
      <c r="G511" s="0" t="n">
        <v>0</v>
      </c>
      <c r="H511" s="0" t="n">
        <v>0</v>
      </c>
      <c r="I511" s="0" t="n">
        <v>1</v>
      </c>
      <c r="J511" s="0" t="n">
        <v>0</v>
      </c>
      <c r="K511" s="0" t="n">
        <v>0</v>
      </c>
      <c r="L511" s="0" t="n">
        <f aca="false">SUM(COUNTIF(F511,F7),COUNTIF(G511,G7),COUNTIF(H511,H7),COUNTIF(I511,I7),COUNTIF(J511,J7),COUNTIF(K511,K7))</f>
        <v>3</v>
      </c>
      <c r="M511" s="0" t="n">
        <f aca="false">6-L511</f>
        <v>3</v>
      </c>
      <c r="N511" s="0" t="n">
        <f aca="false">COUNTIF(K511,K7)</f>
        <v>1</v>
      </c>
      <c r="O511" s="0" t="n">
        <f aca="false">COUNTIF(J511,J7)</f>
        <v>0</v>
      </c>
      <c r="P511" s="0" t="n">
        <f aca="false">L511-N511-O511</f>
        <v>2</v>
      </c>
      <c r="Q511" s="0" t="n">
        <v>4956</v>
      </c>
    </row>
    <row r="512" customFormat="false" ht="15" hidden="false" customHeight="false" outlineLevel="0" collapsed="false">
      <c r="A512" s="1" t="s">
        <v>74</v>
      </c>
      <c r="B512" s="0" t="s">
        <v>38</v>
      </c>
      <c r="C512" s="0" t="n">
        <v>7</v>
      </c>
      <c r="D512" s="0" t="n">
        <v>345</v>
      </c>
      <c r="E512" s="0" t="n">
        <v>6</v>
      </c>
      <c r="F512" s="0" t="n">
        <v>0</v>
      </c>
      <c r="G512" s="0" t="n">
        <v>0</v>
      </c>
      <c r="H512" s="0" t="n">
        <v>0</v>
      </c>
      <c r="I512" s="0" t="n">
        <v>0</v>
      </c>
      <c r="J512" s="0" t="n">
        <v>0</v>
      </c>
      <c r="K512" s="0" t="n">
        <v>1</v>
      </c>
      <c r="L512" s="0" t="n">
        <f aca="false">SUM(COUNTIF(F512,F8),COUNTIF(G512,G8),COUNTIF(H512,H8),COUNTIF(I512,I8),COUNTIF(J512,J8),COUNTIF(K512,K8))</f>
        <v>2</v>
      </c>
      <c r="M512" s="0" t="n">
        <f aca="false">6-L512</f>
        <v>4</v>
      </c>
      <c r="N512" s="0" t="n">
        <f aca="false">COUNTIF(K512,K8)</f>
        <v>0</v>
      </c>
      <c r="O512" s="0" t="n">
        <f aca="false">COUNTIF(J512,J8)</f>
        <v>0</v>
      </c>
      <c r="P512" s="0" t="n">
        <f aca="false">L512-N512-O512</f>
        <v>2</v>
      </c>
      <c r="Q512" s="0" t="n">
        <v>5282</v>
      </c>
    </row>
    <row r="513" customFormat="false" ht="15" hidden="false" customHeight="false" outlineLevel="0" collapsed="false">
      <c r="A513" s="1" t="s">
        <v>74</v>
      </c>
      <c r="B513" s="0" t="s">
        <v>38</v>
      </c>
      <c r="C513" s="0" t="n">
        <v>8</v>
      </c>
      <c r="D513" s="0" t="n">
        <v>24</v>
      </c>
      <c r="E513" s="6" t="n">
        <v>4</v>
      </c>
      <c r="F513" s="0" t="n">
        <v>0</v>
      </c>
      <c r="G513" s="0" t="n">
        <v>0</v>
      </c>
      <c r="H513" s="0" t="n">
        <v>0</v>
      </c>
      <c r="I513" s="0" t="n">
        <v>1</v>
      </c>
      <c r="J513" s="0" t="n">
        <v>0</v>
      </c>
      <c r="L513" s="0" t="n">
        <f aca="false">SUM(COUNTIF(F513,F9),COUNTIF(G513,G9),COUNTIF(H513,H9),COUNTIF(I513,I9),COUNTIF(J513,J9),COUNTIF(K513,K9))</f>
        <v>4</v>
      </c>
      <c r="M513" s="0" t="n">
        <f aca="false">5-L513</f>
        <v>1</v>
      </c>
      <c r="N513" s="0" t="n">
        <f aca="false">COUNTIF(J513,J9)</f>
        <v>1</v>
      </c>
      <c r="P513" s="0" t="n">
        <f aca="false">L513-N513-O513</f>
        <v>3</v>
      </c>
      <c r="Q513" s="0" t="n">
        <v>2880</v>
      </c>
    </row>
    <row r="514" customFormat="false" ht="15" hidden="false" customHeight="false" outlineLevel="0" collapsed="false">
      <c r="A514" s="1" t="s">
        <v>74</v>
      </c>
      <c r="B514" s="0" t="s">
        <v>38</v>
      </c>
      <c r="C514" s="0" t="n">
        <v>9</v>
      </c>
      <c r="D514" s="0" t="n">
        <v>6</v>
      </c>
      <c r="E514" s="0" t="n">
        <v>1</v>
      </c>
      <c r="F514" s="0" t="n">
        <v>1</v>
      </c>
      <c r="G514" s="0" t="n">
        <v>0</v>
      </c>
      <c r="H514" s="0" t="n">
        <v>0</v>
      </c>
      <c r="I514" s="0" t="n">
        <v>0</v>
      </c>
      <c r="J514" s="0" t="n">
        <v>0</v>
      </c>
      <c r="K514" s="0" t="n">
        <v>0</v>
      </c>
      <c r="L514" s="0" t="n">
        <f aca="false">SUM(COUNTIF(F514,F10),COUNTIF(G514,G10),COUNTIF(H514,H10),COUNTIF(I514,I10),COUNTIF(J514,J10),COUNTIF(K514,K10))</f>
        <v>4</v>
      </c>
      <c r="M514" s="0" t="n">
        <f aca="false">6-L514</f>
        <v>2</v>
      </c>
      <c r="N514" s="0" t="n">
        <f aca="false">COUNTIF(K514,K10)</f>
        <v>0</v>
      </c>
      <c r="O514" s="0" t="n">
        <f aca="false">COUNTIF(J514,J10)</f>
        <v>1</v>
      </c>
      <c r="P514" s="0" t="n">
        <f aca="false">L514-N514-O514</f>
        <v>3</v>
      </c>
      <c r="Q514" s="0" t="n">
        <v>4022</v>
      </c>
    </row>
    <row r="515" customFormat="false" ht="15" hidden="false" customHeight="false" outlineLevel="0" collapsed="false">
      <c r="A515" s="1" t="s">
        <v>74</v>
      </c>
      <c r="B515" s="0" t="s">
        <v>38</v>
      </c>
      <c r="C515" s="0" t="n">
        <v>10</v>
      </c>
      <c r="D515" s="0" t="n">
        <v>4</v>
      </c>
      <c r="E515" s="7" t="n">
        <v>4</v>
      </c>
      <c r="F515" s="0" t="n">
        <v>0</v>
      </c>
      <c r="G515" s="0" t="n">
        <v>0</v>
      </c>
      <c r="H515" s="0" t="n">
        <v>0</v>
      </c>
      <c r="I515" s="0" t="n">
        <v>1</v>
      </c>
      <c r="J515" s="0" t="n">
        <v>0</v>
      </c>
      <c r="L515" s="0" t="n">
        <f aca="false">SUM(COUNTIF(F515,F11),COUNTIF(G515,G11),COUNTIF(H515,H11),COUNTIF(I515,I11),COUNTIF(J515,J11),COUNTIF(K515,K11))</f>
        <v>5</v>
      </c>
      <c r="M515" s="0" t="n">
        <f aca="false">5-L515</f>
        <v>0</v>
      </c>
      <c r="N515" s="0" t="n">
        <f aca="false">COUNTIF(J515,J11)</f>
        <v>1</v>
      </c>
      <c r="P515" s="0" t="n">
        <f aca="false">L515-N515-O515</f>
        <v>4</v>
      </c>
      <c r="Q515" s="0" t="n">
        <v>3056</v>
      </c>
    </row>
    <row r="516" customFormat="false" ht="15" hidden="false" customHeight="false" outlineLevel="0" collapsed="false">
      <c r="A516" s="1" t="s">
        <v>74</v>
      </c>
      <c r="B516" s="0" t="s">
        <v>38</v>
      </c>
      <c r="C516" s="0" t="n">
        <v>11</v>
      </c>
      <c r="D516" s="0" t="n">
        <v>25</v>
      </c>
      <c r="E516" s="6" t="n">
        <v>5</v>
      </c>
      <c r="F516" s="0" t="n">
        <v>0</v>
      </c>
      <c r="G516" s="0" t="n">
        <v>0</v>
      </c>
      <c r="H516" s="0" t="n">
        <v>0</v>
      </c>
      <c r="I516" s="0" t="n">
        <v>0</v>
      </c>
      <c r="J516" s="0" t="n">
        <v>1</v>
      </c>
      <c r="K516" s="0" t="n">
        <v>0</v>
      </c>
      <c r="L516" s="0" t="n">
        <f aca="false">SUM(COUNTIF(F516,F12),COUNTIF(G516,G12),COUNTIF(H516,H12),COUNTIF(I516,I12),COUNTIF(J516,J12),COUNTIF(K516,K12))</f>
        <v>5</v>
      </c>
      <c r="M516" s="0" t="n">
        <f aca="false">6-L516</f>
        <v>1</v>
      </c>
      <c r="N516" s="0" t="n">
        <f aca="false">COUNTIF(K516,K12)</f>
        <v>1</v>
      </c>
      <c r="O516" s="0" t="n">
        <f aca="false">COUNTIF(J516,J12)</f>
        <v>1</v>
      </c>
      <c r="P516" s="0" t="n">
        <f aca="false">L516-N516-O516</f>
        <v>3</v>
      </c>
      <c r="Q516" s="0" t="n">
        <v>4844</v>
      </c>
    </row>
    <row r="517" customFormat="false" ht="15" hidden="false" customHeight="false" outlineLevel="0" collapsed="false">
      <c r="A517" s="1" t="s">
        <v>74</v>
      </c>
      <c r="B517" s="0" t="s">
        <v>38</v>
      </c>
      <c r="C517" s="0" t="n">
        <v>12</v>
      </c>
      <c r="D517" s="0" t="n">
        <v>5</v>
      </c>
      <c r="E517" s="0" t="n">
        <v>6</v>
      </c>
      <c r="F517" s="0" t="n">
        <v>0</v>
      </c>
      <c r="G517" s="0" t="n">
        <v>0</v>
      </c>
      <c r="H517" s="0" t="n">
        <v>0</v>
      </c>
      <c r="I517" s="0" t="n">
        <v>0</v>
      </c>
      <c r="J517" s="0" t="n">
        <v>0</v>
      </c>
      <c r="K517" s="0" t="n">
        <v>1</v>
      </c>
      <c r="L517" s="0" t="n">
        <f aca="false">SUM(COUNTIF(F517,F13),COUNTIF(G517,G13),COUNTIF(H517,H13),COUNTIF(I517,I13),COUNTIF(J517,J13),COUNTIF(K517,K13))</f>
        <v>4</v>
      </c>
      <c r="M517" s="0" t="n">
        <f aca="false">6-L517</f>
        <v>2</v>
      </c>
      <c r="N517" s="0" t="n">
        <f aca="false">COUNTIF(K517,K13)</f>
        <v>0</v>
      </c>
      <c r="O517" s="0" t="n">
        <f aca="false">COUNTIF(J517,J13)</f>
        <v>0</v>
      </c>
      <c r="P517" s="0" t="n">
        <f aca="false">L517-N517-O517</f>
        <v>4</v>
      </c>
      <c r="Q517" s="0" t="n">
        <v>5430</v>
      </c>
    </row>
    <row r="518" customFormat="false" ht="15" hidden="false" customHeight="false" outlineLevel="0" collapsed="false">
      <c r="A518" s="1" t="s">
        <v>74</v>
      </c>
      <c r="B518" s="0" t="s">
        <v>38</v>
      </c>
      <c r="C518" s="0" t="n">
        <v>13</v>
      </c>
      <c r="D518" s="0" t="n">
        <v>34</v>
      </c>
      <c r="E518" s="6" t="n">
        <v>4</v>
      </c>
      <c r="F518" s="0" t="n">
        <v>0</v>
      </c>
      <c r="G518" s="0" t="n">
        <v>0</v>
      </c>
      <c r="H518" s="0" t="n">
        <v>0</v>
      </c>
      <c r="I518" s="0" t="n">
        <v>1</v>
      </c>
      <c r="J518" s="0" t="n">
        <v>0</v>
      </c>
      <c r="L518" s="0" t="n">
        <f aca="false">SUM(COUNTIF(F518,F14),COUNTIF(G518,G14),COUNTIF(H518,H14),COUNTIF(I518,I14),COUNTIF(J518,J14),COUNTIF(K518,K14))</f>
        <v>4</v>
      </c>
      <c r="M518" s="0" t="n">
        <f aca="false">5-L518</f>
        <v>1</v>
      </c>
      <c r="N518" s="0" t="n">
        <f aca="false">COUNTIF(J518,J14)</f>
        <v>1</v>
      </c>
      <c r="O518" s="0" t="n">
        <f aca="false">COUNTIF(I518,I14)</f>
        <v>1</v>
      </c>
      <c r="P518" s="0" t="n">
        <f aca="false">L518-N518-O518</f>
        <v>2</v>
      </c>
      <c r="Q518" s="0" t="n">
        <v>4805</v>
      </c>
    </row>
    <row r="519" customFormat="false" ht="15" hidden="false" customHeight="false" outlineLevel="0" collapsed="false">
      <c r="A519" s="1" t="s">
        <v>74</v>
      </c>
      <c r="B519" s="0" t="s">
        <v>38</v>
      </c>
      <c r="C519" s="0" t="n">
        <v>14</v>
      </c>
      <c r="D519" s="0" t="n">
        <v>35</v>
      </c>
      <c r="E519" s="6" t="n">
        <v>5</v>
      </c>
      <c r="F519" s="0" t="n">
        <v>0</v>
      </c>
      <c r="G519" s="0" t="n">
        <v>0</v>
      </c>
      <c r="H519" s="0" t="n">
        <v>0</v>
      </c>
      <c r="I519" s="0" t="n">
        <v>0</v>
      </c>
      <c r="J519" s="0" t="n">
        <v>1</v>
      </c>
      <c r="K519" s="0" t="n">
        <v>0</v>
      </c>
      <c r="L519" s="0" t="n">
        <f aca="false">SUM(COUNTIF(F519,F15),COUNTIF(G519,G15),COUNTIF(H519,H15),COUNTIF(I519,I15),COUNTIF(J519,J15),COUNTIF(K519,K15))</f>
        <v>5</v>
      </c>
      <c r="M519" s="0" t="n">
        <f aca="false">6-L519</f>
        <v>1</v>
      </c>
      <c r="N519" s="0" t="n">
        <f aca="false">COUNTIF(K519,K15)</f>
        <v>1</v>
      </c>
      <c r="O519" s="0" t="n">
        <f aca="false">COUNTIF(J519,J15)</f>
        <v>1</v>
      </c>
      <c r="P519" s="0" t="n">
        <f aca="false">L519-N519-O519</f>
        <v>3</v>
      </c>
      <c r="Q519" s="0" t="n">
        <v>5398</v>
      </c>
      <c r="R519" s="8" t="n">
        <f aca="false">SUM(L506:L519)</f>
        <v>57</v>
      </c>
    </row>
    <row r="520" customFormat="false" ht="15" hidden="false" customHeight="false" outlineLevel="0" collapsed="false">
      <c r="A520" s="1" t="s">
        <v>75</v>
      </c>
      <c r="B520" s="0" t="s">
        <v>40</v>
      </c>
      <c r="C520" s="0" t="n">
        <v>1</v>
      </c>
      <c r="D520" s="0" t="n">
        <v>15</v>
      </c>
      <c r="E520" s="0" t="n">
        <v>123</v>
      </c>
      <c r="F520" s="0" t="n">
        <v>1</v>
      </c>
      <c r="G520" s="0" t="n">
        <v>1</v>
      </c>
      <c r="H520" s="0" t="n">
        <v>1</v>
      </c>
      <c r="I520" s="0" t="n">
        <v>0</v>
      </c>
      <c r="J520" s="0" t="n">
        <v>0</v>
      </c>
      <c r="K520" s="0" t="n">
        <v>0</v>
      </c>
      <c r="L520" s="0" t="n">
        <f aca="false">SUM(COUNTIF(F520,F2),COUNTIF(G520,G2),COUNTIF(H520,H2),COUNTIF(I520,I2),COUNTIF(J520,J2),COUNTIF(K520,K2))</f>
        <v>3</v>
      </c>
      <c r="M520" s="0" t="n">
        <f aca="false">6-L520</f>
        <v>3</v>
      </c>
      <c r="N520" s="0" t="n">
        <f aca="false">COUNTIF(K520,K2)</f>
        <v>1</v>
      </c>
      <c r="O520" s="0" t="n">
        <f aca="false">COUNTIF(J520,J2)</f>
        <v>0</v>
      </c>
      <c r="P520" s="0" t="n">
        <f aca="false">L520-N520-O520</f>
        <v>2</v>
      </c>
      <c r="Q520" s="0" t="n">
        <v>6336</v>
      </c>
    </row>
    <row r="521" customFormat="false" ht="15" hidden="false" customHeight="false" outlineLevel="0" collapsed="false">
      <c r="A521" s="1" t="s">
        <v>75</v>
      </c>
      <c r="B521" s="0" t="s">
        <v>40</v>
      </c>
      <c r="C521" s="0" t="n">
        <v>2</v>
      </c>
      <c r="D521" s="0" t="n">
        <v>45</v>
      </c>
      <c r="E521" s="0" t="n">
        <v>145</v>
      </c>
      <c r="F521" s="0" t="n">
        <v>1</v>
      </c>
      <c r="G521" s="0" t="n">
        <v>0</v>
      </c>
      <c r="H521" s="0" t="n">
        <v>0</v>
      </c>
      <c r="I521" s="0" t="n">
        <v>1</v>
      </c>
      <c r="J521" s="0" t="n">
        <v>1</v>
      </c>
      <c r="K521" s="0" t="n">
        <v>0</v>
      </c>
      <c r="L521" s="0" t="n">
        <f aca="false">SUM(COUNTIF(F521,F3),COUNTIF(G521,G3),COUNTIF(H521,H3),COUNTIF(I521,I3),COUNTIF(J521,J3),COUNTIF(K521,K3))</f>
        <v>5</v>
      </c>
      <c r="M521" s="0" t="n">
        <f aca="false">6-L521</f>
        <v>1</v>
      </c>
      <c r="N521" s="0" t="n">
        <f aca="false">COUNTIF(K521,K3)</f>
        <v>1</v>
      </c>
      <c r="O521" s="0" t="n">
        <f aca="false">COUNTIF(J521,J3)</f>
        <v>1</v>
      </c>
      <c r="P521" s="0" t="n">
        <f aca="false">L521-N521-O521</f>
        <v>3</v>
      </c>
      <c r="Q521" s="0" t="n">
        <v>6870</v>
      </c>
    </row>
    <row r="522" customFormat="false" ht="15" hidden="false" customHeight="false" outlineLevel="0" collapsed="false">
      <c r="A522" s="1" t="s">
        <v>75</v>
      </c>
      <c r="B522" s="0" t="s">
        <v>40</v>
      </c>
      <c r="C522" s="0" t="n">
        <v>3</v>
      </c>
      <c r="D522" s="0" t="n">
        <v>6</v>
      </c>
      <c r="E522" s="0" t="n">
        <v>135</v>
      </c>
      <c r="F522" s="0" t="n">
        <v>1</v>
      </c>
      <c r="G522" s="0" t="n">
        <v>0</v>
      </c>
      <c r="H522" s="0" t="n">
        <v>1</v>
      </c>
      <c r="I522" s="0" t="n">
        <v>0</v>
      </c>
      <c r="J522" s="0" t="n">
        <v>1</v>
      </c>
      <c r="K522" s="0" t="n">
        <v>0</v>
      </c>
      <c r="L522" s="0" t="n">
        <f aca="false">SUM(COUNTIF(F522,F4),COUNTIF(G522,G4),COUNTIF(H522,H4),COUNTIF(I522,I4),COUNTIF(J522,J4),COUNTIF(K522,K4))</f>
        <v>2</v>
      </c>
      <c r="M522" s="0" t="n">
        <f aca="false">6-L522</f>
        <v>4</v>
      </c>
      <c r="N522" s="0" t="n">
        <f aca="false">COUNTIF(K522,K4)</f>
        <v>0</v>
      </c>
      <c r="O522" s="0" t="n">
        <f aca="false">COUNTIF(J522,J4)</f>
        <v>0</v>
      </c>
      <c r="P522" s="0" t="n">
        <f aca="false">L522-N522-O522</f>
        <v>2</v>
      </c>
      <c r="Q522" s="0" t="n">
        <v>2249</v>
      </c>
    </row>
    <row r="523" customFormat="false" ht="15" hidden="false" customHeight="false" outlineLevel="0" collapsed="false">
      <c r="A523" s="1" t="s">
        <v>75</v>
      </c>
      <c r="B523" s="0" t="s">
        <v>40</v>
      </c>
      <c r="C523" s="0" t="n">
        <v>4</v>
      </c>
      <c r="D523" s="0" t="n">
        <v>4</v>
      </c>
      <c r="E523" s="0" t="n">
        <v>2</v>
      </c>
      <c r="F523" s="0" t="n">
        <v>0</v>
      </c>
      <c r="G523" s="0" t="n">
        <v>1</v>
      </c>
      <c r="H523" s="0" t="n">
        <v>0</v>
      </c>
      <c r="I523" s="0" t="n">
        <v>0</v>
      </c>
      <c r="J523" s="0" t="n">
        <v>0</v>
      </c>
      <c r="L523" s="0" t="n">
        <f aca="false">SUM(COUNTIF(F523,F5),COUNTIF(G523,G5),COUNTIF(H523,H5),COUNTIF(I523,I5),COUNTIF(J523,J5),COUNTIF(K523,K5))</f>
        <v>3</v>
      </c>
      <c r="M523" s="0" t="n">
        <f aca="false">5-L523</f>
        <v>2</v>
      </c>
      <c r="N523" s="0" t="n">
        <f aca="false">COUNTIF(J523,J5)</f>
        <v>1</v>
      </c>
      <c r="O523" s="0" t="n">
        <f aca="false">COUNTIF(I523,I5)</f>
        <v>0</v>
      </c>
      <c r="P523" s="0" t="n">
        <f aca="false">L523-N523-O523</f>
        <v>2</v>
      </c>
      <c r="Q523" s="0" t="n">
        <v>4508</v>
      </c>
    </row>
    <row r="524" customFormat="false" ht="15" hidden="false" customHeight="false" outlineLevel="0" collapsed="false">
      <c r="A524" s="1" t="s">
        <v>75</v>
      </c>
      <c r="B524" s="0" t="s">
        <v>40</v>
      </c>
      <c r="C524" s="0" t="n">
        <v>5</v>
      </c>
      <c r="D524" s="0" t="n">
        <v>5</v>
      </c>
      <c r="E524" s="7" t="n">
        <v>5</v>
      </c>
      <c r="F524" s="0" t="n">
        <v>0</v>
      </c>
      <c r="G524" s="0" t="n">
        <v>0</v>
      </c>
      <c r="H524" s="0" t="n">
        <v>0</v>
      </c>
      <c r="I524" s="0" t="n">
        <v>0</v>
      </c>
      <c r="J524" s="0" t="n">
        <v>1</v>
      </c>
      <c r="L524" s="0" t="n">
        <f aca="false">SUM(COUNTIF(F524,F6),COUNTIF(G524,G6),COUNTIF(H524,H6),COUNTIF(I524,I6),COUNTIF(J524,J6),COUNTIF(K524,K6))</f>
        <v>5</v>
      </c>
      <c r="M524" s="0" t="n">
        <f aca="false">5-L524</f>
        <v>0</v>
      </c>
      <c r="N524" s="0" t="n">
        <f aca="false">COUNTIF(J524,J6)</f>
        <v>1</v>
      </c>
      <c r="P524" s="0" t="n">
        <f aca="false">L524-N524-O524</f>
        <v>4</v>
      </c>
      <c r="Q524" s="0" t="n">
        <v>3662</v>
      </c>
    </row>
    <row r="525" customFormat="false" ht="15" hidden="false" customHeight="false" outlineLevel="0" collapsed="false">
      <c r="A525" s="1" t="s">
        <v>75</v>
      </c>
      <c r="B525" s="0" t="s">
        <v>40</v>
      </c>
      <c r="C525" s="0" t="n">
        <v>6</v>
      </c>
      <c r="D525" s="0" t="n">
        <v>15</v>
      </c>
      <c r="E525" s="6" t="n">
        <v>1</v>
      </c>
      <c r="F525" s="0" t="n">
        <v>1</v>
      </c>
      <c r="G525" s="0" t="n">
        <v>0</v>
      </c>
      <c r="H525" s="0" t="n">
        <v>0</v>
      </c>
      <c r="I525" s="0" t="n">
        <v>0</v>
      </c>
      <c r="J525" s="0" t="n">
        <v>0</v>
      </c>
      <c r="K525" s="0" t="n">
        <v>0</v>
      </c>
      <c r="L525" s="0" t="n">
        <f aca="false">SUM(COUNTIF(F525,F7),COUNTIF(G525,G7),COUNTIF(H525,H7),COUNTIF(I525,I7),COUNTIF(J525,J7),COUNTIF(K525,K7))</f>
        <v>5</v>
      </c>
      <c r="M525" s="0" t="n">
        <f aca="false">6-L525</f>
        <v>1</v>
      </c>
      <c r="N525" s="0" t="n">
        <f aca="false">COUNTIF(K525,K7)</f>
        <v>1</v>
      </c>
      <c r="O525" s="0" t="n">
        <f aca="false">COUNTIF(J525,J7)</f>
        <v>0</v>
      </c>
      <c r="P525" s="0" t="n">
        <f aca="false">L525-N525-O525</f>
        <v>4</v>
      </c>
      <c r="Q525" s="0" t="n">
        <v>6764</v>
      </c>
    </row>
    <row r="526" customFormat="false" ht="15" hidden="false" customHeight="false" outlineLevel="0" collapsed="false">
      <c r="A526" s="1" t="s">
        <v>75</v>
      </c>
      <c r="B526" s="0" t="s">
        <v>40</v>
      </c>
      <c r="C526" s="0" t="n">
        <v>7</v>
      </c>
      <c r="D526" s="0" t="n">
        <v>345</v>
      </c>
      <c r="E526" s="6" t="n">
        <v>5</v>
      </c>
      <c r="F526" s="0" t="n">
        <v>0</v>
      </c>
      <c r="G526" s="0" t="n">
        <v>0</v>
      </c>
      <c r="H526" s="0" t="n">
        <v>0</v>
      </c>
      <c r="I526" s="0" t="n">
        <v>0</v>
      </c>
      <c r="J526" s="0" t="n">
        <v>1</v>
      </c>
      <c r="K526" s="0" t="n">
        <v>0</v>
      </c>
      <c r="L526" s="0" t="n">
        <f aca="false">SUM(COUNTIF(F526,F8),COUNTIF(G526,G8),COUNTIF(H526,H8),COUNTIF(I526,I8),COUNTIF(J526,J8),COUNTIF(K526,K8))</f>
        <v>4</v>
      </c>
      <c r="M526" s="0" t="n">
        <f aca="false">6-L526</f>
        <v>2</v>
      </c>
      <c r="N526" s="0" t="n">
        <f aca="false">COUNTIF(K526,K8)</f>
        <v>1</v>
      </c>
      <c r="O526" s="0" t="n">
        <f aca="false">COUNTIF(J526,J8)</f>
        <v>1</v>
      </c>
      <c r="P526" s="0" t="n">
        <f aca="false">L526-N526-O526</f>
        <v>2</v>
      </c>
      <c r="Q526" s="0" t="n">
        <v>5634</v>
      </c>
    </row>
    <row r="527" customFormat="false" ht="15" hidden="false" customHeight="false" outlineLevel="0" collapsed="false">
      <c r="A527" s="1" t="s">
        <v>75</v>
      </c>
      <c r="B527" s="0" t="s">
        <v>40</v>
      </c>
      <c r="C527" s="0" t="n">
        <v>8</v>
      </c>
      <c r="D527" s="0" t="n">
        <v>24</v>
      </c>
      <c r="E527" s="0" t="n">
        <v>123</v>
      </c>
      <c r="F527" s="0" t="n">
        <v>1</v>
      </c>
      <c r="G527" s="0" t="n">
        <v>1</v>
      </c>
      <c r="H527" s="0" t="n">
        <v>1</v>
      </c>
      <c r="I527" s="0" t="n">
        <v>0</v>
      </c>
      <c r="J527" s="0" t="n">
        <v>0</v>
      </c>
      <c r="L527" s="0" t="n">
        <f aca="false">SUM(COUNTIF(F527,F9),COUNTIF(G527,G9),COUNTIF(H527,H9),COUNTIF(I527,I9),COUNTIF(J527,J9),COUNTIF(K527,K9))</f>
        <v>2</v>
      </c>
      <c r="M527" s="0" t="n">
        <f aca="false">5-L527</f>
        <v>3</v>
      </c>
      <c r="N527" s="0" t="n">
        <f aca="false">COUNTIF(J527,J9)</f>
        <v>1</v>
      </c>
      <c r="P527" s="0" t="n">
        <f aca="false">L527-N527-O527</f>
        <v>1</v>
      </c>
      <c r="Q527" s="0" t="n">
        <v>5071</v>
      </c>
    </row>
    <row r="528" customFormat="false" ht="15" hidden="false" customHeight="false" outlineLevel="0" collapsed="false">
      <c r="A528" s="1" t="s">
        <v>75</v>
      </c>
      <c r="B528" s="0" t="s">
        <v>40</v>
      </c>
      <c r="C528" s="0" t="n">
        <v>9</v>
      </c>
      <c r="D528" s="0" t="n">
        <v>6</v>
      </c>
      <c r="E528" s="7" t="n">
        <v>6</v>
      </c>
      <c r="F528" s="0" t="n">
        <v>0</v>
      </c>
      <c r="G528" s="0" t="n">
        <v>0</v>
      </c>
      <c r="H528" s="0" t="n">
        <v>0</v>
      </c>
      <c r="I528" s="0" t="n">
        <v>0</v>
      </c>
      <c r="J528" s="0" t="n">
        <v>0</v>
      </c>
      <c r="K528" s="0" t="n">
        <v>1</v>
      </c>
      <c r="L528" s="0" t="n">
        <f aca="false">SUM(COUNTIF(F528,F10),COUNTIF(G528,G10),COUNTIF(H528,H10),COUNTIF(I528,I10),COUNTIF(J528,J10),COUNTIF(K528,K10))</f>
        <v>6</v>
      </c>
      <c r="M528" s="0" t="n">
        <f aca="false">6-L528</f>
        <v>0</v>
      </c>
      <c r="N528" s="0" t="n">
        <f aca="false">COUNTIF(K528,K10)</f>
        <v>1</v>
      </c>
      <c r="O528" s="0" t="n">
        <f aca="false">COUNTIF(J528,J10)</f>
        <v>1</v>
      </c>
      <c r="P528" s="0" t="n">
        <f aca="false">L528-N528-O528</f>
        <v>4</v>
      </c>
      <c r="Q528" s="0" t="n">
        <v>4813</v>
      </c>
    </row>
    <row r="529" customFormat="false" ht="15" hidden="false" customHeight="false" outlineLevel="0" collapsed="false">
      <c r="A529" s="1" t="s">
        <v>75</v>
      </c>
      <c r="B529" s="0" t="s">
        <v>40</v>
      </c>
      <c r="C529" s="0" t="n">
        <v>10</v>
      </c>
      <c r="D529" s="0" t="n">
        <v>4</v>
      </c>
      <c r="E529" s="0" t="n">
        <v>234</v>
      </c>
      <c r="F529" s="0" t="n">
        <v>0</v>
      </c>
      <c r="G529" s="0" t="n">
        <v>1</v>
      </c>
      <c r="H529" s="0" t="n">
        <v>1</v>
      </c>
      <c r="I529" s="0" t="n">
        <v>1</v>
      </c>
      <c r="J529" s="0" t="n">
        <v>0</v>
      </c>
      <c r="L529" s="0" t="n">
        <f aca="false">SUM(COUNTIF(F529,F11),COUNTIF(G529,G11),COUNTIF(H529,H11),COUNTIF(I529,I11),COUNTIF(J529,J11),COUNTIF(K529,K11))</f>
        <v>3</v>
      </c>
      <c r="M529" s="0" t="n">
        <f aca="false">5-L529</f>
        <v>2</v>
      </c>
      <c r="N529" s="0" t="n">
        <f aca="false">COUNTIF(J529,J11)</f>
        <v>1</v>
      </c>
      <c r="P529" s="0" t="n">
        <f aca="false">L529-N529-O529</f>
        <v>2</v>
      </c>
      <c r="Q529" s="0" t="n">
        <v>2993</v>
      </c>
    </row>
    <row r="530" customFormat="false" ht="15" hidden="false" customHeight="false" outlineLevel="0" collapsed="false">
      <c r="A530" s="1" t="s">
        <v>75</v>
      </c>
      <c r="B530" s="0" t="s">
        <v>40</v>
      </c>
      <c r="C530" s="0" t="n">
        <v>11</v>
      </c>
      <c r="D530" s="0" t="n">
        <v>25</v>
      </c>
      <c r="E530" s="0" t="n">
        <v>6</v>
      </c>
      <c r="F530" s="0" t="n">
        <v>0</v>
      </c>
      <c r="G530" s="0" t="n">
        <v>0</v>
      </c>
      <c r="H530" s="0" t="n">
        <v>0</v>
      </c>
      <c r="I530" s="0" t="n">
        <v>0</v>
      </c>
      <c r="J530" s="0" t="n">
        <v>0</v>
      </c>
      <c r="K530" s="0" t="n">
        <v>1</v>
      </c>
      <c r="L530" s="0" t="n">
        <f aca="false">SUM(COUNTIF(F530,F12),COUNTIF(G530,G12),COUNTIF(H530,H12),COUNTIF(I530,I12),COUNTIF(J530,J12),COUNTIF(K530,K12))</f>
        <v>3</v>
      </c>
      <c r="M530" s="0" t="n">
        <f aca="false">6-L530</f>
        <v>3</v>
      </c>
      <c r="N530" s="0" t="n">
        <f aca="false">COUNTIF(K530,K12)</f>
        <v>0</v>
      </c>
      <c r="O530" s="0" t="n">
        <f aca="false">COUNTIF(J530,J12)</f>
        <v>0</v>
      </c>
      <c r="P530" s="0" t="n">
        <f aca="false">L530-N530-O530</f>
        <v>3</v>
      </c>
      <c r="Q530" s="0" t="n">
        <v>5612</v>
      </c>
    </row>
    <row r="531" customFormat="false" ht="15" hidden="false" customHeight="false" outlineLevel="0" collapsed="false">
      <c r="A531" s="1" t="s">
        <v>75</v>
      </c>
      <c r="B531" s="0" t="s">
        <v>40</v>
      </c>
      <c r="C531" s="0" t="n">
        <v>12</v>
      </c>
      <c r="D531" s="0" t="n">
        <v>5</v>
      </c>
      <c r="E531" s="0" t="n">
        <v>1234</v>
      </c>
      <c r="F531" s="0" t="n">
        <v>1</v>
      </c>
      <c r="G531" s="0" t="n">
        <v>1</v>
      </c>
      <c r="H531" s="0" t="n">
        <v>1</v>
      </c>
      <c r="I531" s="0" t="n">
        <v>1</v>
      </c>
      <c r="J531" s="0" t="n">
        <v>0</v>
      </c>
      <c r="K531" s="0" t="n">
        <v>0</v>
      </c>
      <c r="L531" s="0" t="n">
        <f aca="false">SUM(COUNTIF(F531,F13),COUNTIF(G531,G13),COUNTIF(H531,H13),COUNTIF(I531,I13),COUNTIF(J531,J13),COUNTIF(K531,K13))</f>
        <v>1</v>
      </c>
      <c r="M531" s="0" t="n">
        <f aca="false">6-L531</f>
        <v>5</v>
      </c>
      <c r="N531" s="0" t="n">
        <f aca="false">COUNTIF(K531,K13)</f>
        <v>1</v>
      </c>
      <c r="O531" s="0" t="n">
        <f aca="false">COUNTIF(J531,J13)</f>
        <v>0</v>
      </c>
      <c r="P531" s="0" t="n">
        <f aca="false">L531-N531-O531</f>
        <v>0</v>
      </c>
      <c r="Q531" s="0" t="n">
        <v>5548</v>
      </c>
    </row>
    <row r="532" customFormat="false" ht="15" hidden="false" customHeight="false" outlineLevel="0" collapsed="false">
      <c r="A532" s="1" t="s">
        <v>75</v>
      </c>
      <c r="B532" s="0" t="s">
        <v>40</v>
      </c>
      <c r="C532" s="0" t="n">
        <v>13</v>
      </c>
      <c r="D532" s="0" t="n">
        <v>34</v>
      </c>
      <c r="E532" s="0" t="n">
        <v>14</v>
      </c>
      <c r="F532" s="0" t="n">
        <v>1</v>
      </c>
      <c r="G532" s="0" t="n">
        <v>0</v>
      </c>
      <c r="H532" s="0" t="n">
        <v>0</v>
      </c>
      <c r="I532" s="0" t="n">
        <v>1</v>
      </c>
      <c r="J532" s="0" t="n">
        <v>0</v>
      </c>
      <c r="L532" s="0" t="n">
        <f aca="false">SUM(COUNTIF(F532,F14),COUNTIF(G532,G14),COUNTIF(H532,H14),COUNTIF(I532,I14),COUNTIF(J532,J14),COUNTIF(K532,K14))</f>
        <v>3</v>
      </c>
      <c r="M532" s="0" t="n">
        <f aca="false">5-L532</f>
        <v>2</v>
      </c>
      <c r="N532" s="0" t="n">
        <f aca="false">COUNTIF(J532,J14)</f>
        <v>1</v>
      </c>
      <c r="O532" s="0" t="n">
        <f aca="false">COUNTIF(I532,I14)</f>
        <v>1</v>
      </c>
      <c r="P532" s="0" t="n">
        <f aca="false">L532-N532-O532</f>
        <v>1</v>
      </c>
      <c r="Q532" s="0" t="n">
        <v>4485</v>
      </c>
    </row>
    <row r="533" customFormat="false" ht="15" hidden="false" customHeight="false" outlineLevel="0" collapsed="false">
      <c r="A533" s="1" t="s">
        <v>75</v>
      </c>
      <c r="B533" s="0" t="s">
        <v>40</v>
      </c>
      <c r="C533" s="0" t="n">
        <v>14</v>
      </c>
      <c r="D533" s="0" t="n">
        <v>35</v>
      </c>
      <c r="E533" s="0" t="n">
        <v>6</v>
      </c>
      <c r="F533" s="0" t="n">
        <v>0</v>
      </c>
      <c r="G533" s="0" t="n">
        <v>0</v>
      </c>
      <c r="H533" s="0" t="n">
        <v>0</v>
      </c>
      <c r="I533" s="0" t="n">
        <v>0</v>
      </c>
      <c r="J533" s="0" t="n">
        <v>0</v>
      </c>
      <c r="K533" s="0" t="n">
        <v>1</v>
      </c>
      <c r="L533" s="0" t="n">
        <f aca="false">SUM(COUNTIF(F533,F15),COUNTIF(G533,G15),COUNTIF(H533,H15),COUNTIF(I533,I15),COUNTIF(J533,J15),COUNTIF(K533,K15))</f>
        <v>3</v>
      </c>
      <c r="M533" s="0" t="n">
        <f aca="false">6-L533</f>
        <v>3</v>
      </c>
      <c r="N533" s="0" t="n">
        <f aca="false">COUNTIF(K533,K15)</f>
        <v>0</v>
      </c>
      <c r="O533" s="0" t="n">
        <f aca="false">COUNTIF(J533,J15)</f>
        <v>0</v>
      </c>
      <c r="P533" s="0" t="n">
        <f aca="false">L533-N533-O533</f>
        <v>3</v>
      </c>
      <c r="Q533" s="0" t="n">
        <v>7816</v>
      </c>
      <c r="R533" s="8" t="n">
        <f aca="false">SUM(L520:L533)</f>
        <v>48</v>
      </c>
    </row>
    <row r="534" customFormat="false" ht="15" hidden="false" customHeight="false" outlineLevel="0" collapsed="false">
      <c r="A534" s="1" t="s">
        <v>76</v>
      </c>
      <c r="B534" s="0" t="s">
        <v>36</v>
      </c>
      <c r="C534" s="0" t="n">
        <v>1</v>
      </c>
      <c r="D534" s="0" t="n">
        <v>15</v>
      </c>
      <c r="E534" s="0" t="n">
        <v>2</v>
      </c>
      <c r="F534" s="0" t="n">
        <v>0</v>
      </c>
      <c r="G534" s="0" t="n">
        <v>1</v>
      </c>
      <c r="H534" s="0" t="n">
        <v>0</v>
      </c>
      <c r="I534" s="0" t="n">
        <v>0</v>
      </c>
      <c r="J534" s="0" t="n">
        <v>0</v>
      </c>
      <c r="K534" s="0" t="n">
        <v>0</v>
      </c>
      <c r="L534" s="0" t="n">
        <f aca="false">SUM(COUNTIF(F534,F2),COUNTIF(G534,G2),COUNTIF(H534,H2),COUNTIF(I534,I2),COUNTIF(J534,J2),COUNTIF(K534,K2))</f>
        <v>3</v>
      </c>
      <c r="M534" s="0" t="n">
        <f aca="false">6-L534</f>
        <v>3</v>
      </c>
      <c r="N534" s="0" t="n">
        <f aca="false">COUNTIF(K534,K2)</f>
        <v>1</v>
      </c>
      <c r="O534" s="0" t="n">
        <f aca="false">COUNTIF(J534,J2)</f>
        <v>0</v>
      </c>
      <c r="P534" s="0" t="n">
        <f aca="false">L534-N534-O534</f>
        <v>2</v>
      </c>
      <c r="Q534" s="0" t="n">
        <v>1703</v>
      </c>
    </row>
    <row r="535" customFormat="false" ht="15" hidden="false" customHeight="false" outlineLevel="0" collapsed="false">
      <c r="A535" s="1" t="s">
        <v>76</v>
      </c>
      <c r="B535" s="0" t="s">
        <v>36</v>
      </c>
      <c r="C535" s="0" t="n">
        <v>2</v>
      </c>
      <c r="D535" s="0" t="n">
        <v>45</v>
      </c>
      <c r="E535" s="0" t="n">
        <v>1</v>
      </c>
      <c r="F535" s="0" t="n">
        <v>1</v>
      </c>
      <c r="G535" s="0" t="n">
        <v>0</v>
      </c>
      <c r="H535" s="0" t="n">
        <v>0</v>
      </c>
      <c r="I535" s="0" t="n">
        <v>0</v>
      </c>
      <c r="J535" s="0" t="n">
        <v>0</v>
      </c>
      <c r="K535" s="0" t="n">
        <v>0</v>
      </c>
      <c r="L535" s="0" t="n">
        <f aca="false">SUM(COUNTIF(F535,F3),COUNTIF(G535,G3),COUNTIF(H535,H3),COUNTIF(I535,I3),COUNTIF(J535,J3),COUNTIF(K535,K3))</f>
        <v>3</v>
      </c>
      <c r="M535" s="0" t="n">
        <f aca="false">6-L535</f>
        <v>3</v>
      </c>
      <c r="N535" s="0" t="n">
        <f aca="false">COUNTIF(K535,K3)</f>
        <v>1</v>
      </c>
      <c r="O535" s="0" t="n">
        <f aca="false">COUNTIF(J535,J3)</f>
        <v>0</v>
      </c>
      <c r="P535" s="0" t="n">
        <f aca="false">L535-N535-O535</f>
        <v>2</v>
      </c>
      <c r="Q535" s="0" t="n">
        <v>1766</v>
      </c>
    </row>
    <row r="536" customFormat="false" ht="15" hidden="false" customHeight="false" outlineLevel="0" collapsed="false">
      <c r="A536" s="1" t="s">
        <v>76</v>
      </c>
      <c r="B536" s="0" t="s">
        <v>36</v>
      </c>
      <c r="C536" s="0" t="n">
        <v>3</v>
      </c>
      <c r="D536" s="0" t="n">
        <v>6</v>
      </c>
      <c r="E536" s="0" t="n">
        <v>5</v>
      </c>
      <c r="F536" s="0" t="n">
        <v>0</v>
      </c>
      <c r="G536" s="0" t="n">
        <v>0</v>
      </c>
      <c r="H536" s="0" t="n">
        <v>0</v>
      </c>
      <c r="I536" s="0" t="n">
        <v>0</v>
      </c>
      <c r="J536" s="0" t="n">
        <v>1</v>
      </c>
      <c r="K536" s="0" t="n">
        <v>0</v>
      </c>
      <c r="L536" s="0" t="n">
        <f aca="false">SUM(COUNTIF(F536,F4),COUNTIF(G536,G4),COUNTIF(H536,H4),COUNTIF(I536,I4),COUNTIF(J536,J4),COUNTIF(K536,K4))</f>
        <v>4</v>
      </c>
      <c r="M536" s="0" t="n">
        <f aca="false">6-L536</f>
        <v>2</v>
      </c>
      <c r="N536" s="0" t="n">
        <f aca="false">COUNTIF(K536,K4)</f>
        <v>0</v>
      </c>
      <c r="O536" s="0" t="n">
        <f aca="false">COUNTIF(J536,J4)</f>
        <v>0</v>
      </c>
      <c r="P536" s="0" t="n">
        <f aca="false">L536-N536-O536</f>
        <v>4</v>
      </c>
      <c r="Q536" s="0" t="n">
        <v>813</v>
      </c>
    </row>
    <row r="537" customFormat="false" ht="15" hidden="false" customHeight="false" outlineLevel="0" collapsed="false">
      <c r="A537" s="1" t="s">
        <v>76</v>
      </c>
      <c r="B537" s="0" t="s">
        <v>36</v>
      </c>
      <c r="C537" s="0" t="n">
        <v>4</v>
      </c>
      <c r="D537" s="0" t="n">
        <v>4</v>
      </c>
      <c r="E537" s="7" t="n">
        <v>4</v>
      </c>
      <c r="F537" s="0" t="n">
        <v>0</v>
      </c>
      <c r="G537" s="0" t="n">
        <v>0</v>
      </c>
      <c r="H537" s="0" t="n">
        <v>0</v>
      </c>
      <c r="I537" s="0" t="n">
        <v>1</v>
      </c>
      <c r="J537" s="0" t="n">
        <v>0</v>
      </c>
      <c r="L537" s="0" t="n">
        <f aca="false">SUM(COUNTIF(F537,F5),COUNTIF(G537,G5),COUNTIF(H537,H5),COUNTIF(I537,I5),COUNTIF(J537,J5),COUNTIF(K537,K5))</f>
        <v>5</v>
      </c>
      <c r="M537" s="0" t="n">
        <f aca="false">5-L537</f>
        <v>0</v>
      </c>
      <c r="N537" s="0" t="n">
        <f aca="false">COUNTIF(J537,J5)</f>
        <v>1</v>
      </c>
      <c r="O537" s="0" t="n">
        <f aca="false">COUNTIF(I537,I5)</f>
        <v>1</v>
      </c>
      <c r="P537" s="0" t="n">
        <f aca="false">L537-N537-O537</f>
        <v>3</v>
      </c>
      <c r="Q537" s="0" t="n">
        <v>1985</v>
      </c>
    </row>
    <row r="538" customFormat="false" ht="15" hidden="false" customHeight="false" outlineLevel="0" collapsed="false">
      <c r="A538" s="1" t="s">
        <v>76</v>
      </c>
      <c r="B538" s="0" t="s">
        <v>36</v>
      </c>
      <c r="C538" s="0" t="n">
        <v>5</v>
      </c>
      <c r="D538" s="0" t="n">
        <v>5</v>
      </c>
      <c r="E538" s="7" t="n">
        <v>5</v>
      </c>
      <c r="F538" s="0" t="n">
        <v>0</v>
      </c>
      <c r="G538" s="0" t="n">
        <v>0</v>
      </c>
      <c r="H538" s="0" t="n">
        <v>0</v>
      </c>
      <c r="I538" s="0" t="n">
        <v>0</v>
      </c>
      <c r="J538" s="0" t="n">
        <v>1</v>
      </c>
      <c r="L538" s="0" t="n">
        <f aca="false">SUM(COUNTIF(F538,F6),COUNTIF(G538,G6),COUNTIF(H538,H6),COUNTIF(I538,I6),COUNTIF(J538,J6),COUNTIF(K538,K6))</f>
        <v>5</v>
      </c>
      <c r="M538" s="0" t="n">
        <f aca="false">5-L538</f>
        <v>0</v>
      </c>
      <c r="N538" s="0" t="n">
        <f aca="false">COUNTIF(J538,J6)</f>
        <v>1</v>
      </c>
      <c r="P538" s="0" t="n">
        <f aca="false">L538-N538-O538</f>
        <v>4</v>
      </c>
      <c r="Q538" s="0" t="n">
        <v>1618</v>
      </c>
    </row>
    <row r="539" customFormat="false" ht="15" hidden="false" customHeight="false" outlineLevel="0" collapsed="false">
      <c r="A539" s="1" t="s">
        <v>76</v>
      </c>
      <c r="B539" s="0" t="s">
        <v>36</v>
      </c>
      <c r="C539" s="0" t="n">
        <v>6</v>
      </c>
      <c r="D539" s="0" t="n">
        <v>15</v>
      </c>
      <c r="E539" s="6" t="n">
        <v>1</v>
      </c>
      <c r="F539" s="0" t="n">
        <v>1</v>
      </c>
      <c r="G539" s="0" t="n">
        <v>0</v>
      </c>
      <c r="H539" s="0" t="n">
        <v>0</v>
      </c>
      <c r="I539" s="0" t="n">
        <v>0</v>
      </c>
      <c r="J539" s="0" t="n">
        <v>0</v>
      </c>
      <c r="K539" s="0" t="n">
        <v>0</v>
      </c>
      <c r="L539" s="0" t="n">
        <f aca="false">SUM(COUNTIF(F539,F7),COUNTIF(G539,G7),COUNTIF(H539,H7),COUNTIF(I539,I7),COUNTIF(J539,J7),COUNTIF(K539,K7))</f>
        <v>5</v>
      </c>
      <c r="M539" s="0" t="n">
        <f aca="false">6-L539</f>
        <v>1</v>
      </c>
      <c r="N539" s="0" t="n">
        <f aca="false">COUNTIF(K539,K7)</f>
        <v>1</v>
      </c>
      <c r="O539" s="0" t="n">
        <f aca="false">COUNTIF(J539,J7)</f>
        <v>0</v>
      </c>
      <c r="P539" s="0" t="n">
        <f aca="false">L539-N539-O539</f>
        <v>4</v>
      </c>
      <c r="Q539" s="0" t="n">
        <v>1268</v>
      </c>
    </row>
    <row r="540" customFormat="false" ht="15" hidden="false" customHeight="false" outlineLevel="0" collapsed="false">
      <c r="A540" s="1" t="s">
        <v>76</v>
      </c>
      <c r="B540" s="0" t="s">
        <v>36</v>
      </c>
      <c r="C540" s="0" t="n">
        <v>7</v>
      </c>
      <c r="D540" s="0" t="n">
        <v>345</v>
      </c>
      <c r="E540" s="6" t="n">
        <v>5</v>
      </c>
      <c r="F540" s="0" t="n">
        <v>0</v>
      </c>
      <c r="G540" s="0" t="n">
        <v>0</v>
      </c>
      <c r="H540" s="0" t="n">
        <v>0</v>
      </c>
      <c r="I540" s="0" t="n">
        <v>0</v>
      </c>
      <c r="J540" s="0" t="n">
        <v>1</v>
      </c>
      <c r="K540" s="0" t="n">
        <v>0</v>
      </c>
      <c r="L540" s="0" t="n">
        <f aca="false">SUM(COUNTIF(F540,F8),COUNTIF(G540,G8),COUNTIF(H540,H8),COUNTIF(I540,I8),COUNTIF(J540,J8),COUNTIF(K540,K8))</f>
        <v>4</v>
      </c>
      <c r="M540" s="0" t="n">
        <f aca="false">6-L540</f>
        <v>2</v>
      </c>
      <c r="N540" s="0" t="n">
        <f aca="false">COUNTIF(K540,K8)</f>
        <v>1</v>
      </c>
      <c r="O540" s="0" t="n">
        <f aca="false">COUNTIF(J540,J8)</f>
        <v>1</v>
      </c>
      <c r="P540" s="0" t="n">
        <f aca="false">L540-N540-O540</f>
        <v>2</v>
      </c>
      <c r="Q540" s="0" t="n">
        <v>3586</v>
      </c>
    </row>
    <row r="541" customFormat="false" ht="15" hidden="false" customHeight="false" outlineLevel="0" collapsed="false">
      <c r="A541" s="1" t="s">
        <v>76</v>
      </c>
      <c r="B541" s="0" t="s">
        <v>36</v>
      </c>
      <c r="C541" s="0" t="n">
        <v>8</v>
      </c>
      <c r="D541" s="0" t="n">
        <v>24</v>
      </c>
      <c r="E541" s="6" t="n">
        <v>4</v>
      </c>
      <c r="F541" s="0" t="n">
        <v>0</v>
      </c>
      <c r="G541" s="0" t="n">
        <v>0</v>
      </c>
      <c r="H541" s="0" t="n">
        <v>0</v>
      </c>
      <c r="I541" s="0" t="n">
        <v>1</v>
      </c>
      <c r="J541" s="0" t="n">
        <v>0</v>
      </c>
      <c r="L541" s="0" t="n">
        <f aca="false">SUM(COUNTIF(F541,F9),COUNTIF(G541,G9),COUNTIF(H541,H9),COUNTIF(I541,I9),COUNTIF(J541,J9),COUNTIF(K541,K9))</f>
        <v>4</v>
      </c>
      <c r="M541" s="0" t="n">
        <f aca="false">5-L541</f>
        <v>1</v>
      </c>
      <c r="N541" s="0" t="n">
        <f aca="false">COUNTIF(J541,J9)</f>
        <v>1</v>
      </c>
      <c r="P541" s="0" t="n">
        <f aca="false">L541-N541-O541</f>
        <v>3</v>
      </c>
      <c r="Q541" s="0" t="n">
        <v>881</v>
      </c>
    </row>
    <row r="542" customFormat="false" ht="15" hidden="false" customHeight="false" outlineLevel="0" collapsed="false">
      <c r="A542" s="1" t="s">
        <v>76</v>
      </c>
      <c r="B542" s="0" t="s">
        <v>36</v>
      </c>
      <c r="C542" s="0" t="n">
        <v>9</v>
      </c>
      <c r="D542" s="0" t="n">
        <v>6</v>
      </c>
      <c r="E542" s="7" t="n">
        <v>6</v>
      </c>
      <c r="F542" s="0" t="n">
        <v>0</v>
      </c>
      <c r="G542" s="0" t="n">
        <v>0</v>
      </c>
      <c r="H542" s="0" t="n">
        <v>0</v>
      </c>
      <c r="I542" s="0" t="n">
        <v>0</v>
      </c>
      <c r="J542" s="0" t="n">
        <v>0</v>
      </c>
      <c r="K542" s="0" t="n">
        <v>1</v>
      </c>
      <c r="L542" s="0" t="n">
        <f aca="false">SUM(COUNTIF(F542,F10),COUNTIF(G542,G10),COUNTIF(H542,H10),COUNTIF(I542,I10),COUNTIF(J542,J10),COUNTIF(K542,K10))</f>
        <v>6</v>
      </c>
      <c r="M542" s="0" t="n">
        <f aca="false">6-L542</f>
        <v>0</v>
      </c>
      <c r="N542" s="0" t="n">
        <f aca="false">COUNTIF(K542,K10)</f>
        <v>1</v>
      </c>
      <c r="O542" s="0" t="n">
        <f aca="false">COUNTIF(J542,J10)</f>
        <v>1</v>
      </c>
      <c r="P542" s="0" t="n">
        <f aca="false">L542-N542-O542</f>
        <v>4</v>
      </c>
      <c r="Q542" s="0" t="n">
        <v>1381</v>
      </c>
    </row>
    <row r="543" customFormat="false" ht="15" hidden="false" customHeight="false" outlineLevel="0" collapsed="false">
      <c r="A543" s="1" t="s">
        <v>76</v>
      </c>
      <c r="B543" s="0" t="s">
        <v>36</v>
      </c>
      <c r="C543" s="0" t="n">
        <v>10</v>
      </c>
      <c r="D543" s="0" t="n">
        <v>4</v>
      </c>
      <c r="E543" s="7" t="n">
        <v>4</v>
      </c>
      <c r="F543" s="0" t="n">
        <v>0</v>
      </c>
      <c r="G543" s="0" t="n">
        <v>0</v>
      </c>
      <c r="H543" s="0" t="n">
        <v>0</v>
      </c>
      <c r="I543" s="0" t="n">
        <v>1</v>
      </c>
      <c r="J543" s="0" t="n">
        <v>0</v>
      </c>
      <c r="L543" s="0" t="n">
        <f aca="false">SUM(COUNTIF(F543,F11),COUNTIF(G543,G11),COUNTIF(H543,H11),COUNTIF(I543,I11),COUNTIF(J543,J11),COUNTIF(K543,K11))</f>
        <v>5</v>
      </c>
      <c r="M543" s="0" t="n">
        <f aca="false">5-L543</f>
        <v>0</v>
      </c>
      <c r="N543" s="0" t="n">
        <f aca="false">COUNTIF(J543,J11)</f>
        <v>1</v>
      </c>
      <c r="P543" s="0" t="n">
        <f aca="false">L543-N543-O543</f>
        <v>4</v>
      </c>
      <c r="Q543" s="0" t="n">
        <v>417</v>
      </c>
    </row>
    <row r="544" customFormat="false" ht="15" hidden="false" customHeight="false" outlineLevel="0" collapsed="false">
      <c r="A544" s="1" t="s">
        <v>76</v>
      </c>
      <c r="B544" s="0" t="s">
        <v>36</v>
      </c>
      <c r="C544" s="0" t="n">
        <v>11</v>
      </c>
      <c r="D544" s="0" t="n">
        <v>25</v>
      </c>
      <c r="E544" s="6" t="n">
        <v>5</v>
      </c>
      <c r="F544" s="0" t="n">
        <v>0</v>
      </c>
      <c r="G544" s="0" t="n">
        <v>0</v>
      </c>
      <c r="H544" s="0" t="n">
        <v>0</v>
      </c>
      <c r="I544" s="0" t="n">
        <v>0</v>
      </c>
      <c r="J544" s="0" t="n">
        <v>1</v>
      </c>
      <c r="K544" s="0" t="n">
        <v>0</v>
      </c>
      <c r="L544" s="0" t="n">
        <f aca="false">SUM(COUNTIF(F544,F12),COUNTIF(G544,G12),COUNTIF(H544,H12),COUNTIF(I544,I12),COUNTIF(J544,J12),COUNTIF(K544,K12))</f>
        <v>5</v>
      </c>
      <c r="M544" s="0" t="n">
        <f aca="false">6-L544</f>
        <v>1</v>
      </c>
      <c r="N544" s="0" t="n">
        <f aca="false">COUNTIF(K544,K12)</f>
        <v>1</v>
      </c>
      <c r="O544" s="0" t="n">
        <f aca="false">COUNTIF(J544,J12)</f>
        <v>1</v>
      </c>
      <c r="P544" s="0" t="n">
        <f aca="false">L544-N544-O544</f>
        <v>3</v>
      </c>
      <c r="Q544" s="0" t="n">
        <v>3683</v>
      </c>
    </row>
    <row r="545" customFormat="false" ht="15" hidden="false" customHeight="false" outlineLevel="0" collapsed="false">
      <c r="A545" s="1" t="s">
        <v>76</v>
      </c>
      <c r="B545" s="0" t="s">
        <v>36</v>
      </c>
      <c r="C545" s="0" t="n">
        <v>12</v>
      </c>
      <c r="D545" s="0" t="n">
        <v>5</v>
      </c>
      <c r="E545" s="0" t="n">
        <v>4</v>
      </c>
      <c r="F545" s="0" t="n">
        <v>0</v>
      </c>
      <c r="G545" s="0" t="n">
        <v>0</v>
      </c>
      <c r="H545" s="0" t="n">
        <v>0</v>
      </c>
      <c r="I545" s="0" t="n">
        <v>1</v>
      </c>
      <c r="J545" s="0" t="n">
        <v>0</v>
      </c>
      <c r="K545" s="0" t="n">
        <v>0</v>
      </c>
      <c r="L545" s="0" t="n">
        <f aca="false">SUM(COUNTIF(F545,F13),COUNTIF(G545,G13),COUNTIF(H545,H13),COUNTIF(I545,I13),COUNTIF(J545,J13),COUNTIF(K545,K13))</f>
        <v>4</v>
      </c>
      <c r="M545" s="0" t="n">
        <f aca="false">6-L545</f>
        <v>2</v>
      </c>
      <c r="N545" s="0" t="n">
        <f aca="false">COUNTIF(K545,K13)</f>
        <v>1</v>
      </c>
      <c r="O545" s="0" t="n">
        <f aca="false">COUNTIF(J545,J13)</f>
        <v>0</v>
      </c>
      <c r="P545" s="0" t="n">
        <f aca="false">L545-N545-O545</f>
        <v>3</v>
      </c>
      <c r="Q545" s="0" t="n">
        <v>5794</v>
      </c>
    </row>
    <row r="546" customFormat="false" ht="15" hidden="false" customHeight="false" outlineLevel="0" collapsed="false">
      <c r="A546" s="1" t="s">
        <v>76</v>
      </c>
      <c r="B546" s="0" t="s">
        <v>36</v>
      </c>
      <c r="C546" s="0" t="n">
        <v>13</v>
      </c>
      <c r="D546" s="0" t="n">
        <v>34</v>
      </c>
      <c r="E546" s="6" t="n">
        <v>3</v>
      </c>
      <c r="F546" s="0" t="n">
        <v>0</v>
      </c>
      <c r="G546" s="0" t="n">
        <v>0</v>
      </c>
      <c r="H546" s="0" t="n">
        <v>1</v>
      </c>
      <c r="I546" s="0" t="n">
        <v>0</v>
      </c>
      <c r="J546" s="0" t="n">
        <v>0</v>
      </c>
      <c r="L546" s="0" t="n">
        <f aca="false">SUM(COUNTIF(F546,F14),COUNTIF(G546,G14),COUNTIF(H546,H14),COUNTIF(I546,I14),COUNTIF(J546,J14),COUNTIF(K546,K14))</f>
        <v>4</v>
      </c>
      <c r="M546" s="0" t="n">
        <f aca="false">5-L546</f>
        <v>1</v>
      </c>
      <c r="N546" s="0" t="n">
        <f aca="false">COUNTIF(J546,J14)</f>
        <v>1</v>
      </c>
      <c r="O546" s="0" t="n">
        <f aca="false">COUNTIF(I546,I14)</f>
        <v>0</v>
      </c>
      <c r="P546" s="0" t="n">
        <f aca="false">L546-N546-O546</f>
        <v>3</v>
      </c>
      <c r="Q546" s="0" t="n">
        <v>2019</v>
      </c>
    </row>
    <row r="547" customFormat="false" ht="15" hidden="false" customHeight="false" outlineLevel="0" collapsed="false">
      <c r="A547" s="1" t="s">
        <v>76</v>
      </c>
      <c r="B547" s="0" t="s">
        <v>36</v>
      </c>
      <c r="C547" s="0" t="n">
        <v>14</v>
      </c>
      <c r="D547" s="0" t="n">
        <v>35</v>
      </c>
      <c r="E547" s="6" t="n">
        <v>5</v>
      </c>
      <c r="F547" s="0" t="n">
        <v>0</v>
      </c>
      <c r="G547" s="0" t="n">
        <v>0</v>
      </c>
      <c r="H547" s="0" t="n">
        <v>0</v>
      </c>
      <c r="I547" s="0" t="n">
        <v>0</v>
      </c>
      <c r="J547" s="0" t="n">
        <v>1</v>
      </c>
      <c r="K547" s="0" t="n">
        <v>0</v>
      </c>
      <c r="L547" s="0" t="n">
        <f aca="false">SUM(COUNTIF(F547,F15),COUNTIF(G547,G15),COUNTIF(H547,H15),COUNTIF(I547,I15),COUNTIF(J547,J15),COUNTIF(K547,K15))</f>
        <v>5</v>
      </c>
      <c r="M547" s="0" t="n">
        <f aca="false">6-L547</f>
        <v>1</v>
      </c>
      <c r="N547" s="0" t="n">
        <f aca="false">COUNTIF(K547,K15)</f>
        <v>1</v>
      </c>
      <c r="O547" s="0" t="n">
        <f aca="false">COUNTIF(J547,J15)</f>
        <v>1</v>
      </c>
      <c r="P547" s="0" t="n">
        <f aca="false">L547-N547-O547</f>
        <v>3</v>
      </c>
      <c r="Q547" s="0" t="n">
        <v>1766</v>
      </c>
      <c r="R547" s="8" t="n">
        <f aca="false">SUM(L534:L547)</f>
        <v>62</v>
      </c>
    </row>
    <row r="548" customFormat="false" ht="15" hidden="false" customHeight="false" outlineLevel="0" collapsed="false">
      <c r="A548" s="1" t="s">
        <v>77</v>
      </c>
      <c r="B548" s="0" t="s">
        <v>38</v>
      </c>
      <c r="C548" s="0" t="n">
        <v>1</v>
      </c>
      <c r="D548" s="0" t="n">
        <v>15</v>
      </c>
      <c r="E548" s="0" t="n">
        <v>3</v>
      </c>
      <c r="F548" s="0" t="n">
        <v>0</v>
      </c>
      <c r="G548" s="0" t="n">
        <v>0</v>
      </c>
      <c r="H548" s="0" t="n">
        <v>1</v>
      </c>
      <c r="I548" s="0" t="n">
        <v>0</v>
      </c>
      <c r="J548" s="0" t="n">
        <v>0</v>
      </c>
      <c r="K548" s="0" t="n">
        <v>0</v>
      </c>
      <c r="L548" s="0" t="n">
        <f aca="false">SUM(COUNTIF(F548,F2),COUNTIF(G548,G2),COUNTIF(H548,H2),COUNTIF(I548,I2),COUNTIF(J548,J2),COUNTIF(K548,K2))</f>
        <v>3</v>
      </c>
      <c r="M548" s="0" t="n">
        <f aca="false">6-L548</f>
        <v>3</v>
      </c>
      <c r="N548" s="0" t="n">
        <f aca="false">COUNTIF(K548,K2)</f>
        <v>1</v>
      </c>
      <c r="O548" s="0" t="n">
        <f aca="false">COUNTIF(J548,J2)</f>
        <v>0</v>
      </c>
      <c r="P548" s="0" t="n">
        <f aca="false">L548-N548-O548</f>
        <v>2</v>
      </c>
      <c r="Q548" s="0" t="n">
        <v>4009</v>
      </c>
    </row>
    <row r="549" customFormat="false" ht="15" hidden="false" customHeight="false" outlineLevel="0" collapsed="false">
      <c r="A549" s="1" t="s">
        <v>77</v>
      </c>
      <c r="B549" s="0" t="s">
        <v>38</v>
      </c>
      <c r="C549" s="0" t="n">
        <v>2</v>
      </c>
      <c r="D549" s="0" t="n">
        <v>45</v>
      </c>
      <c r="E549" s="0" t="n">
        <v>6</v>
      </c>
      <c r="F549" s="0" t="n">
        <v>0</v>
      </c>
      <c r="G549" s="0" t="n">
        <v>0</v>
      </c>
      <c r="H549" s="0" t="n">
        <v>0</v>
      </c>
      <c r="I549" s="0" t="n">
        <v>0</v>
      </c>
      <c r="J549" s="0" t="n">
        <v>0</v>
      </c>
      <c r="K549" s="0" t="n">
        <v>1</v>
      </c>
      <c r="L549" s="0" t="n">
        <f aca="false">SUM(COUNTIF(F549,F3),COUNTIF(G549,G3),COUNTIF(H549,H3),COUNTIF(I549,I3),COUNTIF(J549,J3),COUNTIF(K549,K3))</f>
        <v>3</v>
      </c>
      <c r="M549" s="0" t="n">
        <f aca="false">6-L549</f>
        <v>3</v>
      </c>
      <c r="N549" s="0" t="n">
        <f aca="false">COUNTIF(K549,K3)</f>
        <v>0</v>
      </c>
      <c r="O549" s="0" t="n">
        <f aca="false">COUNTIF(J549,J3)</f>
        <v>0</v>
      </c>
      <c r="P549" s="0" t="n">
        <f aca="false">L549-N549-O549</f>
        <v>3</v>
      </c>
      <c r="Q549" s="0" t="n">
        <v>3090</v>
      </c>
    </row>
    <row r="550" customFormat="false" ht="15" hidden="false" customHeight="false" outlineLevel="0" collapsed="false">
      <c r="A550" s="1" t="s">
        <v>77</v>
      </c>
      <c r="B550" s="0" t="s">
        <v>38</v>
      </c>
      <c r="C550" s="0" t="n">
        <v>3</v>
      </c>
      <c r="D550" s="0" t="n">
        <v>6</v>
      </c>
      <c r="E550" s="7" t="n">
        <v>6</v>
      </c>
      <c r="F550" s="0" t="n">
        <v>0</v>
      </c>
      <c r="G550" s="0" t="n">
        <v>0</v>
      </c>
      <c r="H550" s="0" t="n">
        <v>0</v>
      </c>
      <c r="I550" s="0" t="n">
        <v>0</v>
      </c>
      <c r="J550" s="0" t="n">
        <v>0</v>
      </c>
      <c r="K550" s="0" t="n">
        <v>1</v>
      </c>
      <c r="L550" s="0" t="n">
        <f aca="false">SUM(COUNTIF(F550,F4),COUNTIF(G550,G4),COUNTIF(H550,H4),COUNTIF(I550,I4),COUNTIF(J550,J4),COUNTIF(K550,K4))</f>
        <v>6</v>
      </c>
      <c r="M550" s="0" t="n">
        <f aca="false">6-L550</f>
        <v>0</v>
      </c>
      <c r="N550" s="0" t="n">
        <f aca="false">COUNTIF(K550,K4)</f>
        <v>1</v>
      </c>
      <c r="O550" s="0" t="n">
        <f aca="false">COUNTIF(J550,J4)</f>
        <v>1</v>
      </c>
      <c r="P550" s="0" t="n">
        <f aca="false">L550-N550-O550</f>
        <v>4</v>
      </c>
      <c r="Q550" s="0" t="n">
        <v>3796</v>
      </c>
    </row>
    <row r="551" customFormat="false" ht="15" hidden="false" customHeight="false" outlineLevel="0" collapsed="false">
      <c r="A551" s="1" t="s">
        <v>77</v>
      </c>
      <c r="B551" s="0" t="s">
        <v>38</v>
      </c>
      <c r="C551" s="0" t="n">
        <v>4</v>
      </c>
      <c r="D551" s="0" t="n">
        <v>4</v>
      </c>
      <c r="E551" s="7" t="n">
        <v>4</v>
      </c>
      <c r="F551" s="0" t="n">
        <v>0</v>
      </c>
      <c r="G551" s="0" t="n">
        <v>0</v>
      </c>
      <c r="H551" s="0" t="n">
        <v>0</v>
      </c>
      <c r="I551" s="0" t="n">
        <v>1</v>
      </c>
      <c r="J551" s="0" t="n">
        <v>0</v>
      </c>
      <c r="L551" s="0" t="n">
        <f aca="false">SUM(COUNTIF(F551,F5),COUNTIF(G551,G5),COUNTIF(H551,H5),COUNTIF(I551,I5),COUNTIF(J551,J5),COUNTIF(K551,K5))</f>
        <v>5</v>
      </c>
      <c r="M551" s="0" t="n">
        <f aca="false">5-L551</f>
        <v>0</v>
      </c>
      <c r="N551" s="0" t="n">
        <f aca="false">COUNTIF(J551,J5)</f>
        <v>1</v>
      </c>
      <c r="O551" s="0" t="n">
        <f aca="false">COUNTIF(I551,I5)</f>
        <v>1</v>
      </c>
      <c r="P551" s="0" t="n">
        <f aca="false">L551-N551-O551</f>
        <v>3</v>
      </c>
      <c r="Q551" s="0" t="n">
        <v>2803</v>
      </c>
    </row>
    <row r="552" customFormat="false" ht="15" hidden="false" customHeight="false" outlineLevel="0" collapsed="false">
      <c r="A552" s="1" t="s">
        <v>77</v>
      </c>
      <c r="B552" s="0" t="s">
        <v>38</v>
      </c>
      <c r="C552" s="0" t="n">
        <v>5</v>
      </c>
      <c r="D552" s="0" t="n">
        <v>5</v>
      </c>
      <c r="E552" s="0" t="n">
        <v>1</v>
      </c>
      <c r="F552" s="0" t="n">
        <v>1</v>
      </c>
      <c r="G552" s="0" t="n">
        <v>0</v>
      </c>
      <c r="H552" s="0" t="n">
        <v>0</v>
      </c>
      <c r="I552" s="0" t="n">
        <v>0</v>
      </c>
      <c r="J552" s="0" t="n">
        <v>0</v>
      </c>
      <c r="L552" s="0" t="n">
        <f aca="false">SUM(COUNTIF(F552,F6),COUNTIF(G552,G6),COUNTIF(H552,H6),COUNTIF(I552,I6),COUNTIF(J552,J6),COUNTIF(K552,K6))</f>
        <v>3</v>
      </c>
      <c r="M552" s="0" t="n">
        <f aca="false">5-L552</f>
        <v>2</v>
      </c>
      <c r="N552" s="0" t="n">
        <f aca="false">COUNTIF(J552,J6)</f>
        <v>0</v>
      </c>
      <c r="P552" s="0" t="n">
        <f aca="false">L552-N552-O552</f>
        <v>3</v>
      </c>
      <c r="Q552" s="0" t="n">
        <v>942</v>
      </c>
    </row>
    <row r="553" customFormat="false" ht="15" hidden="false" customHeight="false" outlineLevel="0" collapsed="false">
      <c r="A553" s="1" t="s">
        <v>77</v>
      </c>
      <c r="B553" s="0" t="s">
        <v>38</v>
      </c>
      <c r="C553" s="0" t="n">
        <v>6</v>
      </c>
      <c r="D553" s="0" t="n">
        <v>15</v>
      </c>
      <c r="E553" s="6" t="n">
        <v>5</v>
      </c>
      <c r="F553" s="0" t="n">
        <v>0</v>
      </c>
      <c r="G553" s="0" t="n">
        <v>0</v>
      </c>
      <c r="H553" s="0" t="n">
        <v>0</v>
      </c>
      <c r="I553" s="0" t="n">
        <v>0</v>
      </c>
      <c r="J553" s="0" t="n">
        <v>1</v>
      </c>
      <c r="K553" s="0" t="n">
        <v>0</v>
      </c>
      <c r="L553" s="0" t="n">
        <f aca="false">SUM(COUNTIF(F553,F7),COUNTIF(G553,G7),COUNTIF(H553,H7),COUNTIF(I553,I7),COUNTIF(J553,J7),COUNTIF(K553,K7))</f>
        <v>5</v>
      </c>
      <c r="M553" s="0" t="n">
        <f aca="false">6-L553</f>
        <v>1</v>
      </c>
      <c r="N553" s="0" t="n">
        <f aca="false">COUNTIF(K553,K7)</f>
        <v>1</v>
      </c>
      <c r="O553" s="0" t="n">
        <f aca="false">COUNTIF(J553,J7)</f>
        <v>1</v>
      </c>
      <c r="P553" s="0" t="n">
        <f aca="false">L553-N553-O553</f>
        <v>3</v>
      </c>
      <c r="Q553" s="0" t="n">
        <v>2070</v>
      </c>
    </row>
    <row r="554" customFormat="false" ht="15" hidden="false" customHeight="false" outlineLevel="0" collapsed="false">
      <c r="A554" s="1" t="s">
        <v>77</v>
      </c>
      <c r="B554" s="0" t="s">
        <v>38</v>
      </c>
      <c r="C554" s="0" t="n">
        <v>7</v>
      </c>
      <c r="D554" s="0" t="n">
        <v>345</v>
      </c>
      <c r="E554" s="0" t="n">
        <v>6</v>
      </c>
      <c r="F554" s="0" t="n">
        <v>0</v>
      </c>
      <c r="G554" s="0" t="n">
        <v>0</v>
      </c>
      <c r="H554" s="0" t="n">
        <v>0</v>
      </c>
      <c r="I554" s="0" t="n">
        <v>0</v>
      </c>
      <c r="J554" s="0" t="n">
        <v>0</v>
      </c>
      <c r="K554" s="0" t="n">
        <v>1</v>
      </c>
      <c r="L554" s="0" t="n">
        <f aca="false">SUM(COUNTIF(F554,F8),COUNTIF(G554,G8),COUNTIF(H554,H8),COUNTIF(I554,I8),COUNTIF(J554,J8),COUNTIF(K554,K8))</f>
        <v>2</v>
      </c>
      <c r="M554" s="0" t="n">
        <f aca="false">6-L554</f>
        <v>4</v>
      </c>
      <c r="N554" s="0" t="n">
        <f aca="false">COUNTIF(K554,K8)</f>
        <v>0</v>
      </c>
      <c r="O554" s="0" t="n">
        <f aca="false">COUNTIF(J554,J8)</f>
        <v>0</v>
      </c>
      <c r="P554" s="0" t="n">
        <f aca="false">L554-N554-O554</f>
        <v>2</v>
      </c>
      <c r="Q554" s="0" t="n">
        <v>2247</v>
      </c>
    </row>
    <row r="555" customFormat="false" ht="15" hidden="false" customHeight="false" outlineLevel="0" collapsed="false">
      <c r="A555" s="1" t="s">
        <v>77</v>
      </c>
      <c r="B555" s="0" t="s">
        <v>38</v>
      </c>
      <c r="C555" s="0" t="n">
        <v>8</v>
      </c>
      <c r="D555" s="0" t="n">
        <v>24</v>
      </c>
      <c r="E555" s="0" t="n">
        <v>5</v>
      </c>
      <c r="F555" s="0" t="n">
        <v>0</v>
      </c>
      <c r="G555" s="0" t="n">
        <v>0</v>
      </c>
      <c r="H555" s="0" t="n">
        <v>0</v>
      </c>
      <c r="I555" s="0" t="n">
        <v>0</v>
      </c>
      <c r="J555" s="0" t="n">
        <v>1</v>
      </c>
      <c r="L555" s="0" t="n">
        <f aca="false">SUM(COUNTIF(F555,F9),COUNTIF(G555,G9),COUNTIF(H555,H9),COUNTIF(I555,I9),COUNTIF(J555,J9),COUNTIF(K555,K9))</f>
        <v>2</v>
      </c>
      <c r="M555" s="0" t="n">
        <f aca="false">5-L555</f>
        <v>3</v>
      </c>
      <c r="N555" s="0" t="n">
        <f aca="false">COUNTIF(J555,J9)</f>
        <v>0</v>
      </c>
      <c r="P555" s="0" t="n">
        <f aca="false">L555-N555-O555</f>
        <v>2</v>
      </c>
      <c r="Q555" s="0" t="n">
        <v>4155</v>
      </c>
    </row>
    <row r="556" customFormat="false" ht="15" hidden="false" customHeight="false" outlineLevel="0" collapsed="false">
      <c r="A556" s="1" t="s">
        <v>77</v>
      </c>
      <c r="B556" s="0" t="s">
        <v>38</v>
      </c>
      <c r="C556" s="0" t="n">
        <v>9</v>
      </c>
      <c r="D556" s="0" t="n">
        <v>6</v>
      </c>
      <c r="E556" s="0" t="n">
        <v>2</v>
      </c>
      <c r="F556" s="0" t="n">
        <v>0</v>
      </c>
      <c r="G556" s="0" t="n">
        <v>1</v>
      </c>
      <c r="H556" s="0" t="n">
        <v>0</v>
      </c>
      <c r="I556" s="0" t="n">
        <v>0</v>
      </c>
      <c r="J556" s="0" t="n">
        <v>0</v>
      </c>
      <c r="K556" s="0" t="n">
        <v>0</v>
      </c>
      <c r="L556" s="0" t="n">
        <f aca="false">SUM(COUNTIF(F556,F10),COUNTIF(G556,G10),COUNTIF(H556,H10),COUNTIF(I556,I10),COUNTIF(J556,J10),COUNTIF(K556,K10))</f>
        <v>4</v>
      </c>
      <c r="M556" s="0" t="n">
        <f aca="false">6-L556</f>
        <v>2</v>
      </c>
      <c r="N556" s="0" t="n">
        <f aca="false">COUNTIF(K556,K10)</f>
        <v>0</v>
      </c>
      <c r="O556" s="0" t="n">
        <f aca="false">COUNTIF(J556,J10)</f>
        <v>1</v>
      </c>
      <c r="P556" s="0" t="n">
        <f aca="false">L556-N556-O556</f>
        <v>3</v>
      </c>
      <c r="Q556" s="0" t="n">
        <v>3414</v>
      </c>
    </row>
    <row r="557" customFormat="false" ht="15" hidden="false" customHeight="false" outlineLevel="0" collapsed="false">
      <c r="A557" s="1" t="s">
        <v>77</v>
      </c>
      <c r="B557" s="0" t="s">
        <v>38</v>
      </c>
      <c r="C557" s="0" t="n">
        <v>10</v>
      </c>
      <c r="D557" s="0" t="n">
        <v>4</v>
      </c>
      <c r="E557" s="7" t="n">
        <v>4</v>
      </c>
      <c r="F557" s="0" t="n">
        <v>0</v>
      </c>
      <c r="G557" s="0" t="n">
        <v>0</v>
      </c>
      <c r="H557" s="0" t="n">
        <v>0</v>
      </c>
      <c r="I557" s="0" t="n">
        <v>1</v>
      </c>
      <c r="J557" s="0" t="n">
        <v>0</v>
      </c>
      <c r="L557" s="0" t="n">
        <f aca="false">SUM(COUNTIF(F557,F11),COUNTIF(G557,G11),COUNTIF(H557,H11),COUNTIF(I557,I11),COUNTIF(J557,J11),COUNTIF(K557,K11))</f>
        <v>5</v>
      </c>
      <c r="M557" s="0" t="n">
        <f aca="false">5-L557</f>
        <v>0</v>
      </c>
      <c r="N557" s="0" t="n">
        <f aca="false">COUNTIF(J557,J11)</f>
        <v>1</v>
      </c>
      <c r="P557" s="0" t="n">
        <f aca="false">L557-N557-O557</f>
        <v>4</v>
      </c>
      <c r="Q557" s="0" t="n">
        <v>3005</v>
      </c>
    </row>
    <row r="558" customFormat="false" ht="15" hidden="false" customHeight="false" outlineLevel="0" collapsed="false">
      <c r="A558" s="1" t="s">
        <v>77</v>
      </c>
      <c r="B558" s="0" t="s">
        <v>38</v>
      </c>
      <c r="C558" s="0" t="n">
        <v>11</v>
      </c>
      <c r="D558" s="0" t="n">
        <v>25</v>
      </c>
      <c r="E558" s="6" t="n">
        <v>5</v>
      </c>
      <c r="F558" s="0" t="n">
        <v>0</v>
      </c>
      <c r="G558" s="0" t="n">
        <v>0</v>
      </c>
      <c r="H558" s="0" t="n">
        <v>0</v>
      </c>
      <c r="I558" s="0" t="n">
        <v>0</v>
      </c>
      <c r="J558" s="0" t="n">
        <v>1</v>
      </c>
      <c r="K558" s="0" t="n">
        <v>0</v>
      </c>
      <c r="L558" s="0" t="n">
        <f aca="false">SUM(COUNTIF(F558,F12),COUNTIF(G558,G12),COUNTIF(H558,H12),COUNTIF(I558,I12),COUNTIF(J558,J12),COUNTIF(K558,K12))</f>
        <v>5</v>
      </c>
      <c r="M558" s="0" t="n">
        <f aca="false">6-L558</f>
        <v>1</v>
      </c>
      <c r="N558" s="0" t="n">
        <f aca="false">COUNTIF(K558,K12)</f>
        <v>1</v>
      </c>
      <c r="O558" s="0" t="n">
        <f aca="false">COUNTIF(J558,J12)</f>
        <v>1</v>
      </c>
      <c r="P558" s="0" t="n">
        <f aca="false">L558-N558-O558</f>
        <v>3</v>
      </c>
      <c r="Q558" s="0" t="n">
        <v>1161</v>
      </c>
    </row>
    <row r="559" customFormat="false" ht="15" hidden="false" customHeight="false" outlineLevel="0" collapsed="false">
      <c r="A559" s="1" t="s">
        <v>77</v>
      </c>
      <c r="B559" s="0" t="s">
        <v>38</v>
      </c>
      <c r="C559" s="0" t="n">
        <v>12</v>
      </c>
      <c r="D559" s="0" t="n">
        <v>5</v>
      </c>
      <c r="E559" s="7" t="n">
        <v>5</v>
      </c>
      <c r="F559" s="0" t="n">
        <v>0</v>
      </c>
      <c r="G559" s="0" t="n">
        <v>0</v>
      </c>
      <c r="H559" s="0" t="n">
        <v>0</v>
      </c>
      <c r="I559" s="0" t="n">
        <v>0</v>
      </c>
      <c r="J559" s="0" t="n">
        <v>1</v>
      </c>
      <c r="K559" s="0" t="n">
        <v>0</v>
      </c>
      <c r="L559" s="0" t="n">
        <f aca="false">SUM(COUNTIF(F559,F13),COUNTIF(G559,G13),COUNTIF(H559,H13),COUNTIF(I559,I13),COUNTIF(J559,J13),COUNTIF(K559,K13))</f>
        <v>6</v>
      </c>
      <c r="M559" s="0" t="n">
        <f aca="false">6-L559</f>
        <v>0</v>
      </c>
      <c r="N559" s="0" t="n">
        <f aca="false">COUNTIF(K559,K13)</f>
        <v>1</v>
      </c>
      <c r="O559" s="0" t="n">
        <f aca="false">COUNTIF(J559,J13)</f>
        <v>1</v>
      </c>
      <c r="P559" s="0" t="n">
        <f aca="false">L559-N559-O559</f>
        <v>4</v>
      </c>
      <c r="Q559" s="0" t="n">
        <v>1125</v>
      </c>
    </row>
    <row r="560" customFormat="false" ht="15" hidden="false" customHeight="false" outlineLevel="0" collapsed="false">
      <c r="A560" s="1" t="s">
        <v>77</v>
      </c>
      <c r="B560" s="0" t="s">
        <v>38</v>
      </c>
      <c r="C560" s="0" t="n">
        <v>13</v>
      </c>
      <c r="D560" s="0" t="n">
        <v>34</v>
      </c>
      <c r="E560" s="6" t="n">
        <v>3</v>
      </c>
      <c r="F560" s="0" t="n">
        <v>0</v>
      </c>
      <c r="G560" s="0" t="n">
        <v>0</v>
      </c>
      <c r="H560" s="0" t="n">
        <v>1</v>
      </c>
      <c r="I560" s="0" t="n">
        <v>0</v>
      </c>
      <c r="J560" s="0" t="n">
        <v>0</v>
      </c>
      <c r="L560" s="0" t="n">
        <f aca="false">SUM(COUNTIF(F560,F14),COUNTIF(G560,G14),COUNTIF(H560,H14),COUNTIF(I560,I14),COUNTIF(J560,J14),COUNTIF(K560,K14))</f>
        <v>4</v>
      </c>
      <c r="M560" s="0" t="n">
        <f aca="false">5-L560</f>
        <v>1</v>
      </c>
      <c r="N560" s="0" t="n">
        <f aca="false">COUNTIF(J560,J14)</f>
        <v>1</v>
      </c>
      <c r="O560" s="0" t="n">
        <f aca="false">COUNTIF(I560,I14)</f>
        <v>0</v>
      </c>
      <c r="P560" s="0" t="n">
        <f aca="false">L560-N560-O560</f>
        <v>3</v>
      </c>
      <c r="Q560" s="0" t="n">
        <v>4214</v>
      </c>
    </row>
    <row r="561" customFormat="false" ht="15" hidden="false" customHeight="false" outlineLevel="0" collapsed="false">
      <c r="A561" s="1" t="s">
        <v>77</v>
      </c>
      <c r="B561" s="0" t="s">
        <v>38</v>
      </c>
      <c r="C561" s="0" t="n">
        <v>14</v>
      </c>
      <c r="D561" s="0" t="n">
        <v>35</v>
      </c>
      <c r="E561" s="6" t="n">
        <v>5</v>
      </c>
      <c r="F561" s="0" t="n">
        <v>0</v>
      </c>
      <c r="G561" s="0" t="n">
        <v>0</v>
      </c>
      <c r="H561" s="0" t="n">
        <v>0</v>
      </c>
      <c r="I561" s="0" t="n">
        <v>0</v>
      </c>
      <c r="J561" s="0" t="n">
        <v>1</v>
      </c>
      <c r="K561" s="0" t="n">
        <v>0</v>
      </c>
      <c r="L561" s="0" t="n">
        <f aca="false">SUM(COUNTIF(F561,F15),COUNTIF(G561,G15),COUNTIF(H561,H15),COUNTIF(I561,I15),COUNTIF(J561,J15),COUNTIF(K561,K15))</f>
        <v>5</v>
      </c>
      <c r="M561" s="0" t="n">
        <f aca="false">6-L561</f>
        <v>1</v>
      </c>
      <c r="N561" s="0" t="n">
        <f aca="false">COUNTIF(K561,K15)</f>
        <v>1</v>
      </c>
      <c r="O561" s="0" t="n">
        <f aca="false">COUNTIF(J561,J15)</f>
        <v>1</v>
      </c>
      <c r="P561" s="0" t="n">
        <f aca="false">L561-N561-O561</f>
        <v>3</v>
      </c>
      <c r="Q561" s="0" t="n">
        <v>804</v>
      </c>
      <c r="R561" s="8" t="n">
        <f aca="false">SUM(L548:L561)</f>
        <v>58</v>
      </c>
    </row>
    <row r="562" customFormat="false" ht="15" hidden="false" customHeight="false" outlineLevel="0" collapsed="false">
      <c r="A562" s="1" t="s">
        <v>78</v>
      </c>
      <c r="B562" s="0" t="s">
        <v>40</v>
      </c>
      <c r="C562" s="0" t="n">
        <v>1</v>
      </c>
      <c r="D562" s="0" t="n">
        <v>15</v>
      </c>
      <c r="E562" s="6" t="n">
        <v>5</v>
      </c>
      <c r="F562" s="0" t="n">
        <v>0</v>
      </c>
      <c r="G562" s="0" t="n">
        <v>0</v>
      </c>
      <c r="H562" s="0" t="n">
        <v>0</v>
      </c>
      <c r="I562" s="0" t="n">
        <v>0</v>
      </c>
      <c r="J562" s="0" t="n">
        <v>1</v>
      </c>
      <c r="K562" s="0" t="n">
        <v>0</v>
      </c>
      <c r="L562" s="0" t="n">
        <f aca="false">SUM(COUNTIF(F562,F2),COUNTIF(G562,G2),COUNTIF(H562,H2),COUNTIF(I562,I2),COUNTIF(J562,J2),COUNTIF(K562,K2))</f>
        <v>5</v>
      </c>
      <c r="M562" s="0" t="n">
        <f aca="false">6-L562</f>
        <v>1</v>
      </c>
      <c r="N562" s="0" t="n">
        <f aca="false">COUNTIF(K562,K2)</f>
        <v>1</v>
      </c>
      <c r="O562" s="0" t="n">
        <f aca="false">COUNTIF(J562,J2)</f>
        <v>1</v>
      </c>
      <c r="P562" s="0" t="n">
        <f aca="false">L562-N562-O562</f>
        <v>3</v>
      </c>
      <c r="Q562" s="0" t="n">
        <v>3909</v>
      </c>
    </row>
    <row r="563" customFormat="false" ht="15" hidden="false" customHeight="false" outlineLevel="0" collapsed="false">
      <c r="A563" s="1" t="s">
        <v>78</v>
      </c>
      <c r="B563" s="0" t="s">
        <v>40</v>
      </c>
      <c r="C563" s="0" t="n">
        <v>2</v>
      </c>
      <c r="D563" s="0" t="n">
        <v>45</v>
      </c>
      <c r="E563" s="6" t="n">
        <v>4</v>
      </c>
      <c r="F563" s="0" t="n">
        <v>0</v>
      </c>
      <c r="G563" s="0" t="n">
        <v>0</v>
      </c>
      <c r="H563" s="0" t="n">
        <v>0</v>
      </c>
      <c r="I563" s="0" t="n">
        <v>1</v>
      </c>
      <c r="J563" s="0" t="n">
        <v>0</v>
      </c>
      <c r="K563" s="0" t="n">
        <v>0</v>
      </c>
      <c r="L563" s="0" t="n">
        <f aca="false">SUM(COUNTIF(F563,F3),COUNTIF(G563,G3),COUNTIF(H563,H3),COUNTIF(I563,I3),COUNTIF(J563,J3),COUNTIF(K563,K3))</f>
        <v>5</v>
      </c>
      <c r="M563" s="0" t="n">
        <f aca="false">6-L563</f>
        <v>1</v>
      </c>
      <c r="N563" s="0" t="n">
        <f aca="false">COUNTIF(K563,K3)</f>
        <v>1</v>
      </c>
      <c r="O563" s="0" t="n">
        <f aca="false">COUNTIF(J563,J3)</f>
        <v>0</v>
      </c>
      <c r="P563" s="0" t="n">
        <f aca="false">L563-N563-O563</f>
        <v>4</v>
      </c>
      <c r="Q563" s="0" t="n">
        <v>6970</v>
      </c>
    </row>
    <row r="564" customFormat="false" ht="15" hidden="false" customHeight="false" outlineLevel="0" collapsed="false">
      <c r="A564" s="1" t="s">
        <v>78</v>
      </c>
      <c r="B564" s="0" t="s">
        <v>40</v>
      </c>
      <c r="C564" s="0" t="n">
        <v>3</v>
      </c>
      <c r="D564" s="0" t="n">
        <v>6</v>
      </c>
      <c r="E564" s="0" t="n">
        <v>1</v>
      </c>
      <c r="F564" s="0" t="n">
        <v>1</v>
      </c>
      <c r="G564" s="0" t="n">
        <v>0</v>
      </c>
      <c r="H564" s="0" t="n">
        <v>0</v>
      </c>
      <c r="I564" s="0" t="n">
        <v>0</v>
      </c>
      <c r="J564" s="0" t="n">
        <v>0</v>
      </c>
      <c r="K564" s="0" t="n">
        <v>0</v>
      </c>
      <c r="L564" s="0" t="n">
        <f aca="false">SUM(COUNTIF(F564,F4),COUNTIF(G564,G4),COUNTIF(H564,H4),COUNTIF(I564,I4),COUNTIF(J564,J4),COUNTIF(K564,K4))</f>
        <v>4</v>
      </c>
      <c r="M564" s="0" t="n">
        <f aca="false">6-L564</f>
        <v>2</v>
      </c>
      <c r="N564" s="0" t="n">
        <f aca="false">COUNTIF(K564,K4)</f>
        <v>0</v>
      </c>
      <c r="O564" s="0" t="n">
        <f aca="false">COUNTIF(J564,J4)</f>
        <v>1</v>
      </c>
      <c r="P564" s="0" t="n">
        <f aca="false">L564-N564-O564</f>
        <v>3</v>
      </c>
      <c r="Q564" s="0" t="n">
        <v>2149</v>
      </c>
    </row>
    <row r="565" customFormat="false" ht="15" hidden="false" customHeight="false" outlineLevel="0" collapsed="false">
      <c r="A565" s="1" t="s">
        <v>78</v>
      </c>
      <c r="B565" s="0" t="s">
        <v>40</v>
      </c>
      <c r="C565" s="0" t="n">
        <v>4</v>
      </c>
      <c r="D565" s="0" t="n">
        <v>4</v>
      </c>
      <c r="E565" s="0" t="n">
        <v>2</v>
      </c>
      <c r="F565" s="0" t="n">
        <v>0</v>
      </c>
      <c r="G565" s="0" t="n">
        <v>1</v>
      </c>
      <c r="H565" s="0" t="n">
        <v>0</v>
      </c>
      <c r="I565" s="0" t="n">
        <v>0</v>
      </c>
      <c r="J565" s="0" t="n">
        <v>0</v>
      </c>
      <c r="L565" s="0" t="n">
        <f aca="false">SUM(COUNTIF(F565,F5),COUNTIF(G565,G5),COUNTIF(H565,H5),COUNTIF(I565,I5),COUNTIF(J565,J5),COUNTIF(K565,K5))</f>
        <v>3</v>
      </c>
      <c r="M565" s="0" t="n">
        <f aca="false">5-L565</f>
        <v>2</v>
      </c>
      <c r="N565" s="0" t="n">
        <f aca="false">COUNTIF(J565,J5)</f>
        <v>1</v>
      </c>
      <c r="O565" s="0" t="n">
        <f aca="false">COUNTIF(I565,I5)</f>
        <v>0</v>
      </c>
      <c r="P565" s="0" t="n">
        <f aca="false">L565-N565-O565</f>
        <v>2</v>
      </c>
      <c r="Q565" s="0" t="n">
        <v>6555</v>
      </c>
    </row>
    <row r="566" customFormat="false" ht="15" hidden="false" customHeight="false" outlineLevel="0" collapsed="false">
      <c r="A566" s="1" t="s">
        <v>78</v>
      </c>
      <c r="B566" s="0" t="s">
        <v>40</v>
      </c>
      <c r="C566" s="0" t="n">
        <v>5</v>
      </c>
      <c r="D566" s="0" t="n">
        <v>5</v>
      </c>
      <c r="E566" s="0" t="n">
        <v>4</v>
      </c>
      <c r="F566" s="0" t="n">
        <v>0</v>
      </c>
      <c r="G566" s="0" t="n">
        <v>0</v>
      </c>
      <c r="H566" s="0" t="n">
        <v>0</v>
      </c>
      <c r="I566" s="0" t="n">
        <v>1</v>
      </c>
      <c r="J566" s="0" t="n">
        <v>0</v>
      </c>
      <c r="L566" s="0" t="n">
        <f aca="false">SUM(COUNTIF(F566,F6),COUNTIF(G566,G6),COUNTIF(H566,H6),COUNTIF(I566,I6),COUNTIF(J566,J6),COUNTIF(K566,K6))</f>
        <v>3</v>
      </c>
      <c r="M566" s="0" t="n">
        <f aca="false">5-L566</f>
        <v>2</v>
      </c>
      <c r="N566" s="0" t="n">
        <f aca="false">COUNTIF(J566,J6)</f>
        <v>0</v>
      </c>
      <c r="P566" s="0" t="n">
        <f aca="false">L566-N566-O566</f>
        <v>3</v>
      </c>
      <c r="Q566" s="0" t="n">
        <v>4233</v>
      </c>
    </row>
    <row r="567" customFormat="false" ht="15" hidden="false" customHeight="false" outlineLevel="0" collapsed="false">
      <c r="A567" s="1" t="s">
        <v>78</v>
      </c>
      <c r="B567" s="0" t="s">
        <v>40</v>
      </c>
      <c r="C567" s="0" t="n">
        <v>6</v>
      </c>
      <c r="D567" s="0" t="n">
        <v>15</v>
      </c>
      <c r="E567" s="6" t="n">
        <v>5</v>
      </c>
      <c r="F567" s="0" t="n">
        <v>0</v>
      </c>
      <c r="G567" s="0" t="n">
        <v>0</v>
      </c>
      <c r="H567" s="0" t="n">
        <v>0</v>
      </c>
      <c r="I567" s="0" t="n">
        <v>0</v>
      </c>
      <c r="J567" s="0" t="n">
        <v>1</v>
      </c>
      <c r="K567" s="0" t="n">
        <v>0</v>
      </c>
      <c r="L567" s="0" t="n">
        <f aca="false">SUM(COUNTIF(F567,F7),COUNTIF(G567,G7),COUNTIF(H567,H7),COUNTIF(I567,I7),COUNTIF(J567,J7),COUNTIF(K567,K7))</f>
        <v>5</v>
      </c>
      <c r="M567" s="0" t="n">
        <f aca="false">6-L567</f>
        <v>1</v>
      </c>
      <c r="N567" s="0" t="n">
        <f aca="false">COUNTIF(K567,K7)</f>
        <v>1</v>
      </c>
      <c r="O567" s="0" t="n">
        <f aca="false">COUNTIF(J567,J7)</f>
        <v>1</v>
      </c>
      <c r="P567" s="0" t="n">
        <f aca="false">L567-N567-O567</f>
        <v>3</v>
      </c>
      <c r="Q567" s="0" t="n">
        <v>4340</v>
      </c>
    </row>
    <row r="568" customFormat="false" ht="15" hidden="false" customHeight="false" outlineLevel="0" collapsed="false">
      <c r="A568" s="1" t="s">
        <v>78</v>
      </c>
      <c r="B568" s="0" t="s">
        <v>40</v>
      </c>
      <c r="C568" s="0" t="n">
        <v>7</v>
      </c>
      <c r="D568" s="0" t="n">
        <v>345</v>
      </c>
      <c r="E568" s="0" t="n">
        <v>6</v>
      </c>
      <c r="F568" s="0" t="n">
        <v>0</v>
      </c>
      <c r="G568" s="0" t="n">
        <v>0</v>
      </c>
      <c r="H568" s="0" t="n">
        <v>0</v>
      </c>
      <c r="I568" s="0" t="n">
        <v>0</v>
      </c>
      <c r="J568" s="0" t="n">
        <v>0</v>
      </c>
      <c r="K568" s="0" t="n">
        <v>1</v>
      </c>
      <c r="L568" s="0" t="n">
        <f aca="false">SUM(COUNTIF(F568,F8),COUNTIF(G568,G8),COUNTIF(H568,H8),COUNTIF(I568,I8),COUNTIF(J568,J8),COUNTIF(K568,K8))</f>
        <v>2</v>
      </c>
      <c r="M568" s="0" t="n">
        <f aca="false">6-L568</f>
        <v>4</v>
      </c>
      <c r="N568" s="0" t="n">
        <f aca="false">COUNTIF(K568,K8)</f>
        <v>0</v>
      </c>
      <c r="O568" s="0" t="n">
        <f aca="false">COUNTIF(J568,J8)</f>
        <v>0</v>
      </c>
      <c r="P568" s="0" t="n">
        <f aca="false">L568-N568-O568</f>
        <v>2</v>
      </c>
      <c r="Q568" s="0" t="n">
        <v>4949</v>
      </c>
    </row>
    <row r="569" customFormat="false" ht="15" hidden="false" customHeight="false" outlineLevel="0" collapsed="false">
      <c r="A569" s="1" t="s">
        <v>78</v>
      </c>
      <c r="B569" s="0" t="s">
        <v>40</v>
      </c>
      <c r="C569" s="0" t="n">
        <v>8</v>
      </c>
      <c r="D569" s="0" t="n">
        <v>24</v>
      </c>
      <c r="E569" s="0" t="n">
        <v>5</v>
      </c>
      <c r="F569" s="0" t="n">
        <v>0</v>
      </c>
      <c r="G569" s="0" t="n">
        <v>0</v>
      </c>
      <c r="H569" s="0" t="n">
        <v>0</v>
      </c>
      <c r="I569" s="0" t="n">
        <v>0</v>
      </c>
      <c r="J569" s="0" t="n">
        <v>1</v>
      </c>
      <c r="L569" s="0" t="n">
        <f aca="false">SUM(COUNTIF(F569,F9),COUNTIF(G569,G9),COUNTIF(H569,H9),COUNTIF(I569,I9),COUNTIF(J569,J9),COUNTIF(K569,K9))</f>
        <v>2</v>
      </c>
      <c r="M569" s="0" t="n">
        <f aca="false">5-L569</f>
        <v>3</v>
      </c>
      <c r="N569" s="0" t="n">
        <f aca="false">COUNTIF(J569,J9)</f>
        <v>0</v>
      </c>
      <c r="P569" s="0" t="n">
        <f aca="false">L569-N569-O569</f>
        <v>2</v>
      </c>
      <c r="Q569" s="0" t="n">
        <v>2913</v>
      </c>
    </row>
    <row r="570" customFormat="false" ht="15" hidden="false" customHeight="false" outlineLevel="0" collapsed="false">
      <c r="A570" s="1" t="s">
        <v>78</v>
      </c>
      <c r="B570" s="0" t="s">
        <v>40</v>
      </c>
      <c r="C570" s="0" t="n">
        <v>9</v>
      </c>
      <c r="D570" s="0" t="n">
        <v>6</v>
      </c>
      <c r="E570" s="0" t="n">
        <v>4</v>
      </c>
      <c r="F570" s="0" t="n">
        <v>0</v>
      </c>
      <c r="G570" s="0" t="n">
        <v>0</v>
      </c>
      <c r="H570" s="0" t="n">
        <v>0</v>
      </c>
      <c r="I570" s="0" t="n">
        <v>1</v>
      </c>
      <c r="J570" s="0" t="n">
        <v>0</v>
      </c>
      <c r="K570" s="0" t="n">
        <v>0</v>
      </c>
      <c r="L570" s="0" t="n">
        <f aca="false">SUM(COUNTIF(F570,F10),COUNTIF(G570,G10),COUNTIF(H570,H10),COUNTIF(I570,I10),COUNTIF(J570,J10),COUNTIF(K570,K10))</f>
        <v>4</v>
      </c>
      <c r="M570" s="0" t="n">
        <f aca="false">6-L570</f>
        <v>2</v>
      </c>
      <c r="N570" s="0" t="n">
        <f aca="false">COUNTIF(K570,K10)</f>
        <v>0</v>
      </c>
      <c r="O570" s="0" t="n">
        <f aca="false">COUNTIF(J570,J10)</f>
        <v>1</v>
      </c>
      <c r="P570" s="0" t="n">
        <f aca="false">L570-N570-O570</f>
        <v>3</v>
      </c>
      <c r="Q570" s="0" t="n">
        <v>3212</v>
      </c>
    </row>
    <row r="571" customFormat="false" ht="15" hidden="false" customHeight="false" outlineLevel="0" collapsed="false">
      <c r="A571" s="1" t="s">
        <v>78</v>
      </c>
      <c r="B571" s="0" t="s">
        <v>40</v>
      </c>
      <c r="C571" s="0" t="n">
        <v>10</v>
      </c>
      <c r="D571" s="0" t="n">
        <v>4</v>
      </c>
      <c r="E571" s="0" t="n">
        <v>5</v>
      </c>
      <c r="F571" s="0" t="n">
        <v>0</v>
      </c>
      <c r="G571" s="0" t="n">
        <v>0</v>
      </c>
      <c r="H571" s="0" t="n">
        <v>0</v>
      </c>
      <c r="I571" s="0" t="n">
        <v>0</v>
      </c>
      <c r="J571" s="0" t="n">
        <v>1</v>
      </c>
      <c r="L571" s="0" t="n">
        <f aca="false">SUM(COUNTIF(F571,F11),COUNTIF(G571,G11),COUNTIF(H571,H11),COUNTIF(I571,I11),COUNTIF(J571,J11),COUNTIF(K571,K11))</f>
        <v>3</v>
      </c>
      <c r="M571" s="0" t="n">
        <f aca="false">5-L571</f>
        <v>2</v>
      </c>
      <c r="N571" s="0" t="n">
        <f aca="false">COUNTIF(J571,J11)</f>
        <v>0</v>
      </c>
      <c r="P571" s="0" t="n">
        <f aca="false">L571-N571-O571</f>
        <v>3</v>
      </c>
      <c r="Q571" s="0" t="n">
        <v>2569</v>
      </c>
    </row>
    <row r="572" customFormat="false" ht="15" hidden="false" customHeight="false" outlineLevel="0" collapsed="false">
      <c r="A572" s="1" t="s">
        <v>78</v>
      </c>
      <c r="B572" s="0" t="s">
        <v>40</v>
      </c>
      <c r="C572" s="0" t="n">
        <v>11</v>
      </c>
      <c r="D572" s="0" t="n">
        <v>25</v>
      </c>
      <c r="E572" s="6" t="n">
        <v>5</v>
      </c>
      <c r="F572" s="0" t="n">
        <v>0</v>
      </c>
      <c r="G572" s="0" t="n">
        <v>0</v>
      </c>
      <c r="H572" s="0" t="n">
        <v>0</v>
      </c>
      <c r="I572" s="0" t="n">
        <v>0</v>
      </c>
      <c r="J572" s="0" t="n">
        <v>1</v>
      </c>
      <c r="K572" s="0" t="n">
        <v>0</v>
      </c>
      <c r="L572" s="0" t="n">
        <f aca="false">SUM(COUNTIF(F572,F12),COUNTIF(G572,G12),COUNTIF(H572,H12),COUNTIF(I572,I12),COUNTIF(J572,J12),COUNTIF(K572,K12))</f>
        <v>5</v>
      </c>
      <c r="M572" s="0" t="n">
        <f aca="false">6-L572</f>
        <v>1</v>
      </c>
      <c r="N572" s="0" t="n">
        <f aca="false">COUNTIF(K572,K12)</f>
        <v>1</v>
      </c>
      <c r="O572" s="0" t="n">
        <f aca="false">COUNTIF(J572,J12)</f>
        <v>1</v>
      </c>
      <c r="P572" s="0" t="n">
        <f aca="false">L572-N572-O572</f>
        <v>3</v>
      </c>
      <c r="Q572" s="0" t="n">
        <v>2740</v>
      </c>
    </row>
    <row r="573" customFormat="false" ht="15" hidden="false" customHeight="false" outlineLevel="0" collapsed="false">
      <c r="A573" s="1" t="s">
        <v>78</v>
      </c>
      <c r="B573" s="0" t="s">
        <v>40</v>
      </c>
      <c r="C573" s="0" t="n">
        <v>12</v>
      </c>
      <c r="D573" s="0" t="n">
        <v>5</v>
      </c>
      <c r="E573" s="7" t="n">
        <v>5</v>
      </c>
      <c r="F573" s="0" t="n">
        <v>0</v>
      </c>
      <c r="G573" s="0" t="n">
        <v>0</v>
      </c>
      <c r="H573" s="0" t="n">
        <v>0</v>
      </c>
      <c r="I573" s="0" t="n">
        <v>0</v>
      </c>
      <c r="J573" s="0" t="n">
        <v>1</v>
      </c>
      <c r="K573" s="0" t="n">
        <v>0</v>
      </c>
      <c r="L573" s="0" t="n">
        <f aca="false">SUM(COUNTIF(F573,F13),COUNTIF(G573,G13),COUNTIF(H573,H13),COUNTIF(I573,I13),COUNTIF(J573,J13),COUNTIF(K573,K13))</f>
        <v>6</v>
      </c>
      <c r="M573" s="0" t="n">
        <f aca="false">6-L573</f>
        <v>0</v>
      </c>
      <c r="N573" s="0" t="n">
        <f aca="false">COUNTIF(K573,K13)</f>
        <v>1</v>
      </c>
      <c r="O573" s="0" t="n">
        <f aca="false">COUNTIF(J573,J13)</f>
        <v>1</v>
      </c>
      <c r="P573" s="0" t="n">
        <f aca="false">L573-N573-O573</f>
        <v>4</v>
      </c>
      <c r="Q573" s="0" t="n">
        <v>4559</v>
      </c>
    </row>
    <row r="574" customFormat="false" ht="15" hidden="false" customHeight="false" outlineLevel="0" collapsed="false">
      <c r="A574" s="1" t="s">
        <v>78</v>
      </c>
      <c r="B574" s="0" t="s">
        <v>40</v>
      </c>
      <c r="C574" s="0" t="n">
        <v>13</v>
      </c>
      <c r="D574" s="0" t="n">
        <v>34</v>
      </c>
      <c r="E574" s="0" t="n">
        <v>5</v>
      </c>
      <c r="F574" s="0" t="n">
        <v>0</v>
      </c>
      <c r="G574" s="0" t="n">
        <v>0</v>
      </c>
      <c r="H574" s="0" t="n">
        <v>0</v>
      </c>
      <c r="I574" s="0" t="n">
        <v>0</v>
      </c>
      <c r="J574" s="0" t="n">
        <v>1</v>
      </c>
      <c r="L574" s="0" t="n">
        <f aca="false">SUM(COUNTIF(F574,F14),COUNTIF(G574,G14),COUNTIF(H574,H14),COUNTIF(I574,I14),COUNTIF(J574,J14),COUNTIF(K574,K14))</f>
        <v>2</v>
      </c>
      <c r="M574" s="0" t="n">
        <f aca="false">5-L574</f>
        <v>3</v>
      </c>
      <c r="N574" s="0" t="n">
        <f aca="false">COUNTIF(J574,J14)</f>
        <v>0</v>
      </c>
      <c r="O574" s="0" t="n">
        <f aca="false">COUNTIF(I574,I14)</f>
        <v>0</v>
      </c>
      <c r="P574" s="0" t="n">
        <f aca="false">L574-N574-O574</f>
        <v>2</v>
      </c>
      <c r="Q574" s="0" t="n">
        <v>4863</v>
      </c>
    </row>
    <row r="575" customFormat="false" ht="15" hidden="false" customHeight="false" outlineLevel="0" collapsed="false">
      <c r="A575" s="1" t="s">
        <v>78</v>
      </c>
      <c r="B575" s="0" t="s">
        <v>40</v>
      </c>
      <c r="C575" s="0" t="n">
        <v>14</v>
      </c>
      <c r="D575" s="0" t="n">
        <v>35</v>
      </c>
      <c r="E575" s="0" t="n">
        <v>6</v>
      </c>
      <c r="F575" s="0" t="n">
        <v>0</v>
      </c>
      <c r="G575" s="0" t="n">
        <v>0</v>
      </c>
      <c r="H575" s="0" t="n">
        <v>0</v>
      </c>
      <c r="I575" s="0" t="n">
        <v>0</v>
      </c>
      <c r="J575" s="0" t="n">
        <v>0</v>
      </c>
      <c r="K575" s="0" t="n">
        <v>1</v>
      </c>
      <c r="L575" s="0" t="n">
        <f aca="false">SUM(COUNTIF(F575,F15),COUNTIF(G575,G15),COUNTIF(H575,H15),COUNTIF(I575,I15),COUNTIF(J575,J15),COUNTIF(K575,K15))</f>
        <v>3</v>
      </c>
      <c r="M575" s="0" t="n">
        <f aca="false">6-L575</f>
        <v>3</v>
      </c>
      <c r="N575" s="0" t="n">
        <f aca="false">COUNTIF(K575,K15)</f>
        <v>0</v>
      </c>
      <c r="O575" s="0" t="n">
        <f aca="false">COUNTIF(J575,J15)</f>
        <v>0</v>
      </c>
      <c r="P575" s="0" t="n">
        <f aca="false">L575-N575-O575</f>
        <v>3</v>
      </c>
      <c r="Q575" s="0" t="n">
        <v>4077</v>
      </c>
      <c r="R575" s="8" t="n">
        <f aca="false">SUM(L562:L575)</f>
        <v>52</v>
      </c>
    </row>
    <row r="576" customFormat="false" ht="15" hidden="false" customHeight="false" outlineLevel="0" collapsed="false">
      <c r="A576" s="1" t="s">
        <v>79</v>
      </c>
      <c r="B576" s="0" t="s">
        <v>36</v>
      </c>
      <c r="C576" s="0" t="n">
        <v>1</v>
      </c>
      <c r="D576" s="0" t="n">
        <v>15</v>
      </c>
      <c r="E576" s="0" t="n">
        <v>2</v>
      </c>
      <c r="F576" s="0" t="n">
        <v>0</v>
      </c>
      <c r="G576" s="0" t="n">
        <v>1</v>
      </c>
      <c r="H576" s="0" t="n">
        <v>0</v>
      </c>
      <c r="I576" s="0" t="n">
        <v>0</v>
      </c>
      <c r="J576" s="0" t="n">
        <v>0</v>
      </c>
      <c r="K576" s="0" t="n">
        <v>0</v>
      </c>
      <c r="L576" s="0" t="n">
        <f aca="false">SUM(COUNTIF(F576,F2),COUNTIF(G576,G2),COUNTIF(H576,H2),COUNTIF(I576,I2),COUNTIF(J576,J2),COUNTIF(K576,K2))</f>
        <v>3</v>
      </c>
      <c r="M576" s="0" t="n">
        <f aca="false">6-L576</f>
        <v>3</v>
      </c>
      <c r="N576" s="0" t="n">
        <f aca="false">COUNTIF(K576,K2)</f>
        <v>1</v>
      </c>
      <c r="O576" s="0" t="n">
        <f aca="false">COUNTIF(J576,J2)</f>
        <v>0</v>
      </c>
      <c r="P576" s="0" t="n">
        <f aca="false">L576-N576-O576</f>
        <v>2</v>
      </c>
      <c r="Q576" s="0" t="n">
        <v>1876</v>
      </c>
    </row>
    <row r="577" customFormat="false" ht="15" hidden="false" customHeight="false" outlineLevel="0" collapsed="false">
      <c r="A577" s="1" t="s">
        <v>79</v>
      </c>
      <c r="B577" s="0" t="s">
        <v>36</v>
      </c>
      <c r="C577" s="0" t="n">
        <v>2</v>
      </c>
      <c r="D577" s="0" t="n">
        <v>45</v>
      </c>
      <c r="E577" s="6" t="n">
        <v>4</v>
      </c>
      <c r="F577" s="0" t="n">
        <v>0</v>
      </c>
      <c r="G577" s="0" t="n">
        <v>0</v>
      </c>
      <c r="H577" s="0" t="n">
        <v>0</v>
      </c>
      <c r="I577" s="0" t="n">
        <v>1</v>
      </c>
      <c r="J577" s="0" t="n">
        <v>0</v>
      </c>
      <c r="K577" s="0" t="n">
        <v>0</v>
      </c>
      <c r="L577" s="0" t="n">
        <f aca="false">SUM(COUNTIF(F577,F3),COUNTIF(G577,G3),COUNTIF(H577,H3),COUNTIF(I577,I3),COUNTIF(J577,J3),COUNTIF(K577,K3))</f>
        <v>5</v>
      </c>
      <c r="M577" s="0" t="n">
        <f aca="false">6-L577</f>
        <v>1</v>
      </c>
      <c r="N577" s="0" t="n">
        <f aca="false">COUNTIF(K577,K3)</f>
        <v>1</v>
      </c>
      <c r="O577" s="0" t="n">
        <f aca="false">COUNTIF(J577,J3)</f>
        <v>0</v>
      </c>
      <c r="P577" s="0" t="n">
        <f aca="false">L577-N577-O577</f>
        <v>4</v>
      </c>
      <c r="Q577" s="0" t="n">
        <v>2608</v>
      </c>
    </row>
    <row r="578" customFormat="false" ht="15" hidden="false" customHeight="false" outlineLevel="0" collapsed="false">
      <c r="A578" s="1" t="s">
        <v>79</v>
      </c>
      <c r="B578" s="0" t="s">
        <v>36</v>
      </c>
      <c r="C578" s="0" t="n">
        <v>3</v>
      </c>
      <c r="D578" s="0" t="n">
        <v>6</v>
      </c>
      <c r="E578" s="7" t="n">
        <v>6</v>
      </c>
      <c r="F578" s="0" t="n">
        <v>0</v>
      </c>
      <c r="G578" s="0" t="n">
        <v>0</v>
      </c>
      <c r="H578" s="0" t="n">
        <v>0</v>
      </c>
      <c r="I578" s="0" t="n">
        <v>0</v>
      </c>
      <c r="J578" s="0" t="n">
        <v>0</v>
      </c>
      <c r="K578" s="0" t="n">
        <v>1</v>
      </c>
      <c r="L578" s="0" t="n">
        <f aca="false">SUM(COUNTIF(F578,F4),COUNTIF(G578,G4),COUNTIF(H578,H4),COUNTIF(I578,I4),COUNTIF(J578,J4),COUNTIF(K578,K4))</f>
        <v>6</v>
      </c>
      <c r="M578" s="0" t="n">
        <f aca="false">6-L578</f>
        <v>0</v>
      </c>
      <c r="N578" s="0" t="n">
        <f aca="false">COUNTIF(K578,K4)</f>
        <v>1</v>
      </c>
      <c r="O578" s="0" t="n">
        <f aca="false">COUNTIF(J578,J4)</f>
        <v>1</v>
      </c>
      <c r="P578" s="0" t="n">
        <f aca="false">L578-N578-O578</f>
        <v>4</v>
      </c>
      <c r="Q578" s="0" t="n">
        <v>1246</v>
      </c>
    </row>
    <row r="579" customFormat="false" ht="15" hidden="false" customHeight="false" outlineLevel="0" collapsed="false">
      <c r="A579" s="1" t="s">
        <v>79</v>
      </c>
      <c r="B579" s="0" t="s">
        <v>36</v>
      </c>
      <c r="C579" s="0" t="n">
        <v>4</v>
      </c>
      <c r="D579" s="0" t="n">
        <v>4</v>
      </c>
      <c r="E579" s="0" t="n">
        <v>1234</v>
      </c>
      <c r="F579" s="0" t="n">
        <v>1</v>
      </c>
      <c r="G579" s="0" t="n">
        <v>1</v>
      </c>
      <c r="H579" s="0" t="n">
        <v>1</v>
      </c>
      <c r="I579" s="0" t="n">
        <v>1</v>
      </c>
      <c r="J579" s="0" t="n">
        <v>0</v>
      </c>
      <c r="L579" s="0" t="n">
        <f aca="false">SUM(COUNTIF(F579,F5),COUNTIF(G579,G5),COUNTIF(H579,H5),COUNTIF(I579,I5),COUNTIF(J579,J5),COUNTIF(K579,K5))</f>
        <v>2</v>
      </c>
      <c r="M579" s="0" t="n">
        <f aca="false">5-L579</f>
        <v>3</v>
      </c>
      <c r="N579" s="0" t="n">
        <f aca="false">COUNTIF(J579,J5)</f>
        <v>1</v>
      </c>
      <c r="O579" s="0" t="n">
        <f aca="false">COUNTIF(I579,I5)</f>
        <v>1</v>
      </c>
      <c r="P579" s="0" t="n">
        <f aca="false">L579-N579-O579</f>
        <v>0</v>
      </c>
      <c r="Q579" s="0" t="n">
        <v>2410</v>
      </c>
    </row>
    <row r="580" customFormat="false" ht="15" hidden="false" customHeight="false" outlineLevel="0" collapsed="false">
      <c r="A580" s="1" t="s">
        <v>79</v>
      </c>
      <c r="B580" s="0" t="s">
        <v>36</v>
      </c>
      <c r="C580" s="0" t="n">
        <v>5</v>
      </c>
      <c r="D580" s="0" t="n">
        <v>5</v>
      </c>
      <c r="E580" s="7" t="n">
        <v>5</v>
      </c>
      <c r="F580" s="0" t="n">
        <v>0</v>
      </c>
      <c r="G580" s="0" t="n">
        <v>0</v>
      </c>
      <c r="H580" s="0" t="n">
        <v>0</v>
      </c>
      <c r="I580" s="0" t="n">
        <v>0</v>
      </c>
      <c r="J580" s="0" t="n">
        <v>1</v>
      </c>
      <c r="L580" s="0" t="n">
        <f aca="false">SUM(COUNTIF(F580,F6),COUNTIF(G580,G6),COUNTIF(H580,H6),COUNTIF(I580,I6),COUNTIF(J580,J6),COUNTIF(K580,K6))</f>
        <v>5</v>
      </c>
      <c r="M580" s="0" t="n">
        <f aca="false">5-L580</f>
        <v>0</v>
      </c>
      <c r="N580" s="0" t="n">
        <f aca="false">COUNTIF(J580,J6)</f>
        <v>1</v>
      </c>
      <c r="P580" s="0" t="n">
        <f aca="false">L580-N580-O580</f>
        <v>4</v>
      </c>
      <c r="Q580" s="0" t="n">
        <v>1014</v>
      </c>
    </row>
    <row r="581" customFormat="false" ht="15" hidden="false" customHeight="false" outlineLevel="0" collapsed="false">
      <c r="A581" s="1" t="s">
        <v>79</v>
      </c>
      <c r="B581" s="0" t="s">
        <v>36</v>
      </c>
      <c r="C581" s="0" t="n">
        <v>6</v>
      </c>
      <c r="D581" s="0" t="n">
        <v>15</v>
      </c>
      <c r="E581" s="6" t="n">
        <v>5</v>
      </c>
      <c r="F581" s="0" t="n">
        <v>0</v>
      </c>
      <c r="G581" s="0" t="n">
        <v>0</v>
      </c>
      <c r="H581" s="0" t="n">
        <v>0</v>
      </c>
      <c r="I581" s="0" t="n">
        <v>0</v>
      </c>
      <c r="J581" s="0" t="n">
        <v>1</v>
      </c>
      <c r="K581" s="0" t="n">
        <v>0</v>
      </c>
      <c r="L581" s="0" t="n">
        <f aca="false">SUM(COUNTIF(F581,F7),COUNTIF(G581,G7),COUNTIF(H581,H7),COUNTIF(I581,I7),COUNTIF(J581,J7),COUNTIF(K581,K7))</f>
        <v>5</v>
      </c>
      <c r="M581" s="0" t="n">
        <f aca="false">6-L581</f>
        <v>1</v>
      </c>
      <c r="N581" s="0" t="n">
        <f aca="false">COUNTIF(K581,K7)</f>
        <v>1</v>
      </c>
      <c r="O581" s="0" t="n">
        <f aca="false">COUNTIF(J581,J7)</f>
        <v>1</v>
      </c>
      <c r="P581" s="0" t="n">
        <f aca="false">L581-N581-O581</f>
        <v>3</v>
      </c>
      <c r="Q581" s="0" t="n">
        <v>1592</v>
      </c>
    </row>
    <row r="582" customFormat="false" ht="15" hidden="false" customHeight="false" outlineLevel="0" collapsed="false">
      <c r="A582" s="1" t="s">
        <v>79</v>
      </c>
      <c r="B582" s="0" t="s">
        <v>36</v>
      </c>
      <c r="C582" s="0" t="n">
        <v>7</v>
      </c>
      <c r="D582" s="0" t="n">
        <v>345</v>
      </c>
      <c r="E582" s="6" t="n">
        <v>5</v>
      </c>
      <c r="F582" s="0" t="n">
        <v>0</v>
      </c>
      <c r="G582" s="0" t="n">
        <v>0</v>
      </c>
      <c r="H582" s="0" t="n">
        <v>0</v>
      </c>
      <c r="I582" s="0" t="n">
        <v>0</v>
      </c>
      <c r="J582" s="0" t="n">
        <v>1</v>
      </c>
      <c r="K582" s="0" t="n">
        <v>0</v>
      </c>
      <c r="L582" s="0" t="n">
        <f aca="false">SUM(COUNTIF(F582,F8),COUNTIF(G582,G8),COUNTIF(H582,H8),COUNTIF(I582,I8),COUNTIF(J582,J8),COUNTIF(K582,K8))</f>
        <v>4</v>
      </c>
      <c r="M582" s="0" t="n">
        <f aca="false">6-L582</f>
        <v>2</v>
      </c>
      <c r="N582" s="0" t="n">
        <f aca="false">COUNTIF(K582,K8)</f>
        <v>1</v>
      </c>
      <c r="O582" s="0" t="n">
        <f aca="false">COUNTIF(J582,J8)</f>
        <v>1</v>
      </c>
      <c r="P582" s="0" t="n">
        <f aca="false">L582-N582-O582</f>
        <v>2</v>
      </c>
      <c r="Q582" s="0" t="n">
        <v>1788</v>
      </c>
    </row>
    <row r="583" customFormat="false" ht="15" hidden="false" customHeight="false" outlineLevel="0" collapsed="false">
      <c r="A583" s="1" t="s">
        <v>79</v>
      </c>
      <c r="B583" s="0" t="s">
        <v>36</v>
      </c>
      <c r="C583" s="0" t="n">
        <v>8</v>
      </c>
      <c r="D583" s="0" t="n">
        <v>24</v>
      </c>
      <c r="E583" s="7" t="n">
        <v>24</v>
      </c>
      <c r="F583" s="0" t="n">
        <v>0</v>
      </c>
      <c r="G583" s="0" t="n">
        <v>1</v>
      </c>
      <c r="H583" s="0" t="n">
        <v>0</v>
      </c>
      <c r="I583" s="0" t="n">
        <v>1</v>
      </c>
      <c r="J583" s="0" t="n">
        <v>0</v>
      </c>
      <c r="L583" s="0" t="n">
        <f aca="false">SUM(COUNTIF(F583,F9),COUNTIF(G583,G9),COUNTIF(H583,H9),COUNTIF(I583,I9),COUNTIF(J583,J9),COUNTIF(K583,K9))</f>
        <v>5</v>
      </c>
      <c r="M583" s="0" t="n">
        <f aca="false">5-L583</f>
        <v>0</v>
      </c>
      <c r="N583" s="0" t="n">
        <f aca="false">COUNTIF(J583,J9)</f>
        <v>1</v>
      </c>
      <c r="P583" s="0" t="n">
        <f aca="false">L583-N583-O583</f>
        <v>4</v>
      </c>
      <c r="Q583" s="0" t="n">
        <v>1389</v>
      </c>
    </row>
    <row r="584" customFormat="false" ht="15" hidden="false" customHeight="false" outlineLevel="0" collapsed="false">
      <c r="A584" s="1" t="s">
        <v>79</v>
      </c>
      <c r="B584" s="0" t="s">
        <v>36</v>
      </c>
      <c r="C584" s="0" t="n">
        <v>9</v>
      </c>
      <c r="D584" s="0" t="n">
        <v>6</v>
      </c>
      <c r="E584" s="7" t="n">
        <v>6</v>
      </c>
      <c r="F584" s="0" t="n">
        <v>0</v>
      </c>
      <c r="G584" s="0" t="n">
        <v>0</v>
      </c>
      <c r="H584" s="0" t="n">
        <v>0</v>
      </c>
      <c r="I584" s="0" t="n">
        <v>0</v>
      </c>
      <c r="J584" s="0" t="n">
        <v>0</v>
      </c>
      <c r="K584" s="0" t="n">
        <v>1</v>
      </c>
      <c r="L584" s="0" t="n">
        <f aca="false">SUM(COUNTIF(F584,F10),COUNTIF(G584,G10),COUNTIF(H584,H10),COUNTIF(I584,I10),COUNTIF(J584,J10),COUNTIF(K584,K10))</f>
        <v>6</v>
      </c>
      <c r="M584" s="0" t="n">
        <f aca="false">6-L584</f>
        <v>0</v>
      </c>
      <c r="N584" s="0" t="n">
        <f aca="false">COUNTIF(K584,K10)</f>
        <v>1</v>
      </c>
      <c r="O584" s="0" t="n">
        <f aca="false">COUNTIF(J584,J10)</f>
        <v>1</v>
      </c>
      <c r="P584" s="0" t="n">
        <f aca="false">L584-N584-O584</f>
        <v>4</v>
      </c>
      <c r="Q584" s="0" t="n">
        <v>1070</v>
      </c>
    </row>
    <row r="585" customFormat="false" ht="15" hidden="false" customHeight="false" outlineLevel="0" collapsed="false">
      <c r="A585" s="1" t="s">
        <v>79</v>
      </c>
      <c r="B585" s="0" t="s">
        <v>36</v>
      </c>
      <c r="C585" s="0" t="n">
        <v>10</v>
      </c>
      <c r="D585" s="0" t="n">
        <v>4</v>
      </c>
      <c r="E585" s="7" t="n">
        <v>4</v>
      </c>
      <c r="F585" s="0" t="n">
        <v>0</v>
      </c>
      <c r="G585" s="0" t="n">
        <v>0</v>
      </c>
      <c r="H585" s="0" t="n">
        <v>0</v>
      </c>
      <c r="I585" s="0" t="n">
        <v>1</v>
      </c>
      <c r="J585" s="0" t="n">
        <v>0</v>
      </c>
      <c r="L585" s="0" t="n">
        <f aca="false">SUM(COUNTIF(F585,F11),COUNTIF(G585,G11),COUNTIF(H585,H11),COUNTIF(I585,I11),COUNTIF(J585,J11),COUNTIF(K585,K11))</f>
        <v>5</v>
      </c>
      <c r="M585" s="0" t="n">
        <f aca="false">5-L585</f>
        <v>0</v>
      </c>
      <c r="N585" s="0" t="n">
        <f aca="false">COUNTIF(J585,J11)</f>
        <v>1</v>
      </c>
      <c r="P585" s="0" t="n">
        <f aca="false">L585-N585-O585</f>
        <v>4</v>
      </c>
      <c r="Q585" s="0" t="n">
        <v>1136</v>
      </c>
    </row>
    <row r="586" customFormat="false" ht="15" hidden="false" customHeight="false" outlineLevel="0" collapsed="false">
      <c r="A586" s="1" t="s">
        <v>79</v>
      </c>
      <c r="B586" s="0" t="s">
        <v>36</v>
      </c>
      <c r="C586" s="0" t="n">
        <v>11</v>
      </c>
      <c r="D586" s="0" t="n">
        <v>25</v>
      </c>
      <c r="E586" s="6" t="n">
        <v>5</v>
      </c>
      <c r="F586" s="0" t="n">
        <v>0</v>
      </c>
      <c r="G586" s="0" t="n">
        <v>0</v>
      </c>
      <c r="H586" s="0" t="n">
        <v>0</v>
      </c>
      <c r="I586" s="0" t="n">
        <v>0</v>
      </c>
      <c r="J586" s="0" t="n">
        <v>1</v>
      </c>
      <c r="K586" s="0" t="n">
        <v>0</v>
      </c>
      <c r="L586" s="0" t="n">
        <f aca="false">SUM(COUNTIF(F586,F12),COUNTIF(G586,G12),COUNTIF(H586,H12),COUNTIF(I586,I12),COUNTIF(J586,J12),COUNTIF(K586,K12))</f>
        <v>5</v>
      </c>
      <c r="M586" s="0" t="n">
        <f aca="false">6-L586</f>
        <v>1</v>
      </c>
      <c r="N586" s="0" t="n">
        <f aca="false">COUNTIF(K586,K12)</f>
        <v>1</v>
      </c>
      <c r="O586" s="0" t="n">
        <f aca="false">COUNTIF(J586,J12)</f>
        <v>1</v>
      </c>
      <c r="P586" s="0" t="n">
        <f aca="false">L586-N586-O586</f>
        <v>3</v>
      </c>
      <c r="Q586" s="0" t="n">
        <v>2598</v>
      </c>
    </row>
    <row r="587" customFormat="false" ht="15" hidden="false" customHeight="false" outlineLevel="0" collapsed="false">
      <c r="A587" s="1" t="s">
        <v>79</v>
      </c>
      <c r="B587" s="0" t="s">
        <v>36</v>
      </c>
      <c r="C587" s="0" t="n">
        <v>12</v>
      </c>
      <c r="D587" s="0" t="n">
        <v>5</v>
      </c>
      <c r="E587" s="7" t="n">
        <v>5</v>
      </c>
      <c r="F587" s="0" t="n">
        <v>0</v>
      </c>
      <c r="G587" s="0" t="n">
        <v>0</v>
      </c>
      <c r="H587" s="0" t="n">
        <v>0</v>
      </c>
      <c r="I587" s="0" t="n">
        <v>0</v>
      </c>
      <c r="J587" s="0" t="n">
        <v>1</v>
      </c>
      <c r="K587" s="0" t="n">
        <v>0</v>
      </c>
      <c r="L587" s="0" t="n">
        <f aca="false">SUM(COUNTIF(F587,F13),COUNTIF(G587,G13),COUNTIF(H587,H13),COUNTIF(I587,I13),COUNTIF(J587,J13),COUNTIF(K587,K13))</f>
        <v>6</v>
      </c>
      <c r="M587" s="0" t="n">
        <f aca="false">6-L587</f>
        <v>0</v>
      </c>
      <c r="N587" s="0" t="n">
        <f aca="false">COUNTIF(K587,K13)</f>
        <v>1</v>
      </c>
      <c r="O587" s="0" t="n">
        <f aca="false">COUNTIF(J587,J13)</f>
        <v>1</v>
      </c>
      <c r="P587" s="0" t="n">
        <f aca="false">L587-N587-O587</f>
        <v>4</v>
      </c>
      <c r="Q587" s="0" t="n">
        <v>3961</v>
      </c>
    </row>
    <row r="588" customFormat="false" ht="15" hidden="false" customHeight="false" outlineLevel="0" collapsed="false">
      <c r="A588" s="1" t="s">
        <v>79</v>
      </c>
      <c r="B588" s="0" t="s">
        <v>36</v>
      </c>
      <c r="C588" s="0" t="n">
        <v>13</v>
      </c>
      <c r="D588" s="0" t="n">
        <v>34</v>
      </c>
      <c r="E588" s="6" t="n">
        <v>3</v>
      </c>
      <c r="F588" s="0" t="n">
        <v>0</v>
      </c>
      <c r="G588" s="0" t="n">
        <v>0</v>
      </c>
      <c r="H588" s="0" t="n">
        <v>1</v>
      </c>
      <c r="I588" s="0" t="n">
        <v>0</v>
      </c>
      <c r="J588" s="0" t="n">
        <v>0</v>
      </c>
      <c r="L588" s="0" t="n">
        <f aca="false">SUM(COUNTIF(F588,F14),COUNTIF(G588,G14),COUNTIF(H588,H14),COUNTIF(I588,I14),COUNTIF(J588,J14),COUNTIF(K588,K14))</f>
        <v>4</v>
      </c>
      <c r="M588" s="0" t="n">
        <f aca="false">5-L588</f>
        <v>1</v>
      </c>
      <c r="N588" s="0" t="n">
        <f aca="false">COUNTIF(J588,J14)</f>
        <v>1</v>
      </c>
      <c r="O588" s="0" t="n">
        <f aca="false">COUNTIF(I588,I14)</f>
        <v>0</v>
      </c>
      <c r="P588" s="0" t="n">
        <f aca="false">L588-N588-O588</f>
        <v>3</v>
      </c>
      <c r="Q588" s="0" t="n">
        <v>2423</v>
      </c>
    </row>
    <row r="589" customFormat="false" ht="15" hidden="false" customHeight="false" outlineLevel="0" collapsed="false">
      <c r="A589" s="1" t="s">
        <v>79</v>
      </c>
      <c r="B589" s="0" t="s">
        <v>36</v>
      </c>
      <c r="C589" s="0" t="n">
        <v>14</v>
      </c>
      <c r="D589" s="0" t="n">
        <v>35</v>
      </c>
      <c r="E589" s="0" t="n">
        <v>6</v>
      </c>
      <c r="F589" s="0" t="n">
        <v>0</v>
      </c>
      <c r="G589" s="0" t="n">
        <v>0</v>
      </c>
      <c r="H589" s="0" t="n">
        <v>0</v>
      </c>
      <c r="I589" s="0" t="n">
        <v>0</v>
      </c>
      <c r="J589" s="0" t="n">
        <v>0</v>
      </c>
      <c r="K589" s="0" t="n">
        <v>1</v>
      </c>
      <c r="L589" s="0" t="n">
        <f aca="false">SUM(COUNTIF(F589,F15),COUNTIF(G589,G15),COUNTIF(H589,H15),COUNTIF(I589,I15),COUNTIF(J589,J15),COUNTIF(K589,K15))</f>
        <v>3</v>
      </c>
      <c r="M589" s="0" t="n">
        <f aca="false">6-L589</f>
        <v>3</v>
      </c>
      <c r="N589" s="0" t="n">
        <f aca="false">COUNTIF(K589,K15)</f>
        <v>0</v>
      </c>
      <c r="O589" s="0" t="n">
        <f aca="false">COUNTIF(J589,J15)</f>
        <v>0</v>
      </c>
      <c r="P589" s="0" t="n">
        <f aca="false">L589-N589-O589</f>
        <v>3</v>
      </c>
      <c r="Q589" s="0" t="n">
        <v>3402</v>
      </c>
      <c r="R589" s="8" t="n">
        <f aca="false">SUM(L576:L589)</f>
        <v>64</v>
      </c>
    </row>
    <row r="590" customFormat="false" ht="15" hidden="false" customHeight="false" outlineLevel="0" collapsed="false">
      <c r="A590" s="1" t="s">
        <v>80</v>
      </c>
      <c r="B590" s="0" t="s">
        <v>38</v>
      </c>
      <c r="C590" s="0" t="n">
        <v>1</v>
      </c>
      <c r="D590" s="0" t="n">
        <v>15</v>
      </c>
      <c r="E590" s="0" t="n">
        <v>123</v>
      </c>
      <c r="F590" s="0" t="n">
        <v>1</v>
      </c>
      <c r="G590" s="0" t="n">
        <v>1</v>
      </c>
      <c r="H590" s="0" t="n">
        <v>1</v>
      </c>
      <c r="I590" s="0" t="n">
        <v>0</v>
      </c>
      <c r="J590" s="0" t="n">
        <v>0</v>
      </c>
      <c r="K590" s="0" t="n">
        <v>0</v>
      </c>
      <c r="L590" s="0" t="n">
        <f aca="false">SUM(COUNTIF(F590,F2),COUNTIF(G590,G2),COUNTIF(H590,H2),COUNTIF(I590,I2),COUNTIF(J590,J2),COUNTIF(K590,K2))</f>
        <v>3</v>
      </c>
      <c r="M590" s="0" t="n">
        <f aca="false">6-L590</f>
        <v>3</v>
      </c>
      <c r="N590" s="0" t="n">
        <f aca="false">COUNTIF(K590,K2)</f>
        <v>1</v>
      </c>
      <c r="O590" s="0" t="n">
        <f aca="false">COUNTIF(J590,J2)</f>
        <v>0</v>
      </c>
      <c r="P590" s="0" t="n">
        <f aca="false">L590-N590-O590</f>
        <v>2</v>
      </c>
      <c r="Q590" s="0" t="n">
        <v>4800</v>
      </c>
    </row>
    <row r="591" customFormat="false" ht="15" hidden="false" customHeight="false" outlineLevel="0" collapsed="false">
      <c r="A591" s="1" t="s">
        <v>80</v>
      </c>
      <c r="B591" s="0" t="s">
        <v>38</v>
      </c>
      <c r="C591" s="0" t="n">
        <v>2</v>
      </c>
      <c r="D591" s="0" t="n">
        <v>45</v>
      </c>
      <c r="E591" s="0" t="n">
        <v>2</v>
      </c>
      <c r="F591" s="0" t="n">
        <v>0</v>
      </c>
      <c r="G591" s="0" t="n">
        <v>1</v>
      </c>
      <c r="H591" s="0" t="n">
        <v>0</v>
      </c>
      <c r="I591" s="0" t="n">
        <v>0</v>
      </c>
      <c r="J591" s="0" t="n">
        <v>0</v>
      </c>
      <c r="K591" s="0" t="n">
        <v>0</v>
      </c>
      <c r="L591" s="0" t="n">
        <f aca="false">SUM(COUNTIF(F591,F3),COUNTIF(G591,G3),COUNTIF(H591,H3),COUNTIF(I591,I3),COUNTIF(J591,J3),COUNTIF(K591,K3))</f>
        <v>3</v>
      </c>
      <c r="M591" s="0" t="n">
        <f aca="false">6-L591</f>
        <v>3</v>
      </c>
      <c r="N591" s="0" t="n">
        <f aca="false">COUNTIF(K591,K3)</f>
        <v>1</v>
      </c>
      <c r="O591" s="0" t="n">
        <f aca="false">COUNTIF(J591,J3)</f>
        <v>0</v>
      </c>
      <c r="P591" s="0" t="n">
        <f aca="false">L591-N591-O591</f>
        <v>2</v>
      </c>
      <c r="Q591" s="0" t="n">
        <v>4284</v>
      </c>
    </row>
    <row r="592" customFormat="false" ht="15" hidden="false" customHeight="false" outlineLevel="0" collapsed="false">
      <c r="A592" s="1" t="s">
        <v>80</v>
      </c>
      <c r="B592" s="0" t="s">
        <v>38</v>
      </c>
      <c r="C592" s="0" t="n">
        <v>3</v>
      </c>
      <c r="D592" s="0" t="n">
        <v>6</v>
      </c>
      <c r="E592" s="0" t="n">
        <v>24</v>
      </c>
      <c r="F592" s="0" t="n">
        <v>0</v>
      </c>
      <c r="G592" s="0" t="n">
        <v>1</v>
      </c>
      <c r="H592" s="0" t="n">
        <v>0</v>
      </c>
      <c r="I592" s="0" t="n">
        <v>1</v>
      </c>
      <c r="J592" s="0" t="n">
        <v>0</v>
      </c>
      <c r="K592" s="0" t="n">
        <v>0</v>
      </c>
      <c r="L592" s="0" t="n">
        <f aca="false">SUM(COUNTIF(F592,F4),COUNTIF(G592,G4),COUNTIF(H592,H4),COUNTIF(I592,I4),COUNTIF(J592,J4),COUNTIF(K592,K4))</f>
        <v>3</v>
      </c>
      <c r="M592" s="0" t="n">
        <f aca="false">6-L592</f>
        <v>3</v>
      </c>
      <c r="N592" s="0" t="n">
        <f aca="false">COUNTIF(K592,K4)</f>
        <v>0</v>
      </c>
      <c r="O592" s="0" t="n">
        <f aca="false">COUNTIF(J592,J4)</f>
        <v>1</v>
      </c>
      <c r="P592" s="0" t="n">
        <f aca="false">L592-N592-O592</f>
        <v>2</v>
      </c>
      <c r="Q592" s="0" t="n">
        <v>5023</v>
      </c>
    </row>
    <row r="593" customFormat="false" ht="15" hidden="false" customHeight="false" outlineLevel="0" collapsed="false">
      <c r="A593" s="1" t="s">
        <v>80</v>
      </c>
      <c r="B593" s="0" t="s">
        <v>38</v>
      </c>
      <c r="C593" s="0" t="n">
        <v>4</v>
      </c>
      <c r="D593" s="0" t="n">
        <v>4</v>
      </c>
      <c r="E593" s="0" t="n">
        <v>4</v>
      </c>
      <c r="F593" s="0" t="n">
        <v>0</v>
      </c>
      <c r="G593" s="0" t="n">
        <v>0</v>
      </c>
      <c r="H593" s="0" t="n">
        <v>0</v>
      </c>
      <c r="I593" s="0" t="n">
        <v>1</v>
      </c>
      <c r="J593" s="0" t="n">
        <v>0</v>
      </c>
      <c r="L593" s="0" t="n">
        <f aca="false">SUM(COUNTIF(F593,F5),COUNTIF(G593,G5),COUNTIF(H593,H5),COUNTIF(I593,I5),COUNTIF(J593,J5),COUNTIF(K593,K5))</f>
        <v>5</v>
      </c>
      <c r="M593" s="0" t="n">
        <f aca="false">5-L593</f>
        <v>0</v>
      </c>
      <c r="N593" s="0" t="n">
        <f aca="false">COUNTIF(J593,J5)</f>
        <v>1</v>
      </c>
      <c r="O593" s="0" t="n">
        <f aca="false">COUNTIF(I593,I5)</f>
        <v>1</v>
      </c>
      <c r="P593" s="0" t="n">
        <f aca="false">L593-N593-O593</f>
        <v>3</v>
      </c>
      <c r="Q593" s="0" t="n">
        <v>3483</v>
      </c>
    </row>
    <row r="594" customFormat="false" ht="15" hidden="false" customHeight="false" outlineLevel="0" collapsed="false">
      <c r="A594" s="1" t="s">
        <v>80</v>
      </c>
      <c r="B594" s="0" t="s">
        <v>38</v>
      </c>
      <c r="C594" s="0" t="n">
        <v>5</v>
      </c>
      <c r="D594" s="0" t="n">
        <v>5</v>
      </c>
      <c r="E594" s="0" t="n">
        <v>1234</v>
      </c>
      <c r="F594" s="0" t="n">
        <v>1</v>
      </c>
      <c r="G594" s="0" t="n">
        <v>1</v>
      </c>
      <c r="H594" s="0" t="n">
        <v>1</v>
      </c>
      <c r="I594" s="0" t="n">
        <v>1</v>
      </c>
      <c r="J594" s="0" t="n">
        <v>0</v>
      </c>
      <c r="L594" s="0" t="n">
        <f aca="false">SUM(COUNTIF(F594,F6),COUNTIF(G594,G6),COUNTIF(H594,H6),COUNTIF(I594,I6),COUNTIF(J594,J6),COUNTIF(K594,K6))</f>
        <v>0</v>
      </c>
      <c r="M594" s="0" t="n">
        <f aca="false">5-L594</f>
        <v>5</v>
      </c>
      <c r="N594" s="0" t="n">
        <f aca="false">COUNTIF(J594,J6)</f>
        <v>0</v>
      </c>
      <c r="P594" s="0" t="n">
        <f aca="false">L594-N594-O594</f>
        <v>0</v>
      </c>
      <c r="Q594" s="0" t="n">
        <v>2566</v>
      </c>
    </row>
    <row r="595" customFormat="false" ht="15" hidden="false" customHeight="false" outlineLevel="0" collapsed="false">
      <c r="A595" s="1" t="s">
        <v>80</v>
      </c>
      <c r="B595" s="0" t="s">
        <v>38</v>
      </c>
      <c r="C595" s="0" t="n">
        <v>6</v>
      </c>
      <c r="D595" s="0" t="n">
        <v>15</v>
      </c>
      <c r="E595" s="0" t="n">
        <v>3</v>
      </c>
      <c r="F595" s="0" t="n">
        <v>0</v>
      </c>
      <c r="G595" s="0" t="n">
        <v>0</v>
      </c>
      <c r="H595" s="0" t="n">
        <v>1</v>
      </c>
      <c r="I595" s="0" t="n">
        <v>0</v>
      </c>
      <c r="J595" s="0" t="n">
        <v>0</v>
      </c>
      <c r="K595" s="0" t="n">
        <v>0</v>
      </c>
      <c r="L595" s="0" t="n">
        <f aca="false">SUM(COUNTIF(F595,F7),COUNTIF(G595,G7),COUNTIF(H595,H7),COUNTIF(I595,I7),COUNTIF(J595,J7),COUNTIF(K595,K7))</f>
        <v>3</v>
      </c>
      <c r="M595" s="0" t="n">
        <f aca="false">6-L595</f>
        <v>3</v>
      </c>
      <c r="N595" s="0" t="n">
        <f aca="false">COUNTIF(K595,K7)</f>
        <v>1</v>
      </c>
      <c r="O595" s="0" t="n">
        <f aca="false">COUNTIF(J595,J7)</f>
        <v>0</v>
      </c>
      <c r="P595" s="0" t="n">
        <f aca="false">L595-N595-O595</f>
        <v>2</v>
      </c>
      <c r="Q595" s="0" t="n">
        <v>3936</v>
      </c>
    </row>
    <row r="596" customFormat="false" ht="15" hidden="false" customHeight="false" outlineLevel="0" collapsed="false">
      <c r="A596" s="1" t="s">
        <v>80</v>
      </c>
      <c r="B596" s="0" t="s">
        <v>38</v>
      </c>
      <c r="C596" s="0" t="n">
        <v>7</v>
      </c>
      <c r="D596" s="0" t="n">
        <v>345</v>
      </c>
      <c r="E596" s="0" t="n">
        <v>5</v>
      </c>
      <c r="F596" s="0" t="n">
        <v>0</v>
      </c>
      <c r="G596" s="0" t="n">
        <v>0</v>
      </c>
      <c r="H596" s="0" t="n">
        <v>0</v>
      </c>
      <c r="I596" s="0" t="n">
        <v>0</v>
      </c>
      <c r="J596" s="0" t="n">
        <v>1</v>
      </c>
      <c r="K596" s="0" t="n">
        <v>0</v>
      </c>
      <c r="L596" s="0" t="n">
        <f aca="false">SUM(COUNTIF(F596,F8),COUNTIF(G596,G8),COUNTIF(H596,H8),COUNTIF(I596,I8),COUNTIF(J596,J8),COUNTIF(K596,K8))</f>
        <v>4</v>
      </c>
      <c r="M596" s="0" t="n">
        <f aca="false">6-L596</f>
        <v>2</v>
      </c>
      <c r="N596" s="0" t="n">
        <f aca="false">COUNTIF(K596,K8)</f>
        <v>1</v>
      </c>
      <c r="O596" s="0" t="n">
        <f aca="false">COUNTIF(J596,J8)</f>
        <v>1</v>
      </c>
      <c r="P596" s="0" t="n">
        <f aca="false">L596-N596-O596</f>
        <v>2</v>
      </c>
      <c r="Q596" s="0" t="n">
        <v>3440</v>
      </c>
    </row>
    <row r="597" customFormat="false" ht="15" hidden="false" customHeight="false" outlineLevel="0" collapsed="false">
      <c r="A597" s="1" t="s">
        <v>80</v>
      </c>
      <c r="B597" s="0" t="s">
        <v>38</v>
      </c>
      <c r="C597" s="0" t="n">
        <v>8</v>
      </c>
      <c r="D597" s="0" t="n">
        <v>24</v>
      </c>
      <c r="E597" s="0" t="n">
        <v>1234</v>
      </c>
      <c r="F597" s="0" t="n">
        <v>1</v>
      </c>
      <c r="G597" s="0" t="n">
        <v>1</v>
      </c>
      <c r="H597" s="0" t="n">
        <v>1</v>
      </c>
      <c r="I597" s="0" t="n">
        <v>1</v>
      </c>
      <c r="J597" s="0" t="n">
        <v>0</v>
      </c>
      <c r="L597" s="0" t="n">
        <f aca="false">SUM(COUNTIF(F597,F9),COUNTIF(G597,G9),COUNTIF(H597,H9),COUNTIF(I597,I9),COUNTIF(J597,J9),COUNTIF(K597,K9))</f>
        <v>3</v>
      </c>
      <c r="M597" s="0" t="n">
        <f aca="false">5-L597</f>
        <v>2</v>
      </c>
      <c r="N597" s="0" t="n">
        <f aca="false">COUNTIF(J597,J9)</f>
        <v>1</v>
      </c>
      <c r="P597" s="0" t="n">
        <f aca="false">L597-N597-O597</f>
        <v>2</v>
      </c>
      <c r="Q597" s="0" t="n">
        <v>2892</v>
      </c>
    </row>
    <row r="598" customFormat="false" ht="15" hidden="false" customHeight="false" outlineLevel="0" collapsed="false">
      <c r="A598" s="1" t="s">
        <v>80</v>
      </c>
      <c r="B598" s="0" t="s">
        <v>38</v>
      </c>
      <c r="C598" s="0" t="n">
        <v>9</v>
      </c>
      <c r="D598" s="0" t="n">
        <v>6</v>
      </c>
      <c r="E598" s="0" t="n">
        <v>34</v>
      </c>
      <c r="F598" s="0" t="n">
        <v>0</v>
      </c>
      <c r="G598" s="0" t="n">
        <v>0</v>
      </c>
      <c r="H598" s="0" t="n">
        <v>1</v>
      </c>
      <c r="I598" s="0" t="n">
        <v>1</v>
      </c>
      <c r="J598" s="0" t="n">
        <v>0</v>
      </c>
      <c r="K598" s="0" t="n">
        <v>0</v>
      </c>
      <c r="L598" s="0" t="n">
        <f aca="false">SUM(COUNTIF(F598,F10),COUNTIF(G598,G10),COUNTIF(H598,H10),COUNTIF(I598,I10),COUNTIF(J598,J10),COUNTIF(K598,K10))</f>
        <v>3</v>
      </c>
      <c r="M598" s="0" t="n">
        <f aca="false">6-L598</f>
        <v>3</v>
      </c>
      <c r="N598" s="0" t="n">
        <f aca="false">COUNTIF(K598,K10)</f>
        <v>0</v>
      </c>
      <c r="O598" s="0" t="n">
        <f aca="false">COUNTIF(J598,J10)</f>
        <v>1</v>
      </c>
      <c r="P598" s="0" t="n">
        <f aca="false">L598-N598-O598</f>
        <v>2</v>
      </c>
      <c r="Q598" s="0" t="n">
        <v>3495</v>
      </c>
    </row>
    <row r="599" customFormat="false" ht="15" hidden="false" customHeight="false" outlineLevel="0" collapsed="false">
      <c r="A599" s="1" t="s">
        <v>80</v>
      </c>
      <c r="B599" s="0" t="s">
        <v>38</v>
      </c>
      <c r="C599" s="0" t="n">
        <v>10</v>
      </c>
      <c r="D599" s="0" t="n">
        <v>4</v>
      </c>
      <c r="E599" s="0" t="n">
        <v>124</v>
      </c>
      <c r="F599" s="0" t="n">
        <v>1</v>
      </c>
      <c r="G599" s="0" t="n">
        <v>1</v>
      </c>
      <c r="H599" s="0" t="n">
        <v>0</v>
      </c>
      <c r="I599" s="0" t="n">
        <v>1</v>
      </c>
      <c r="J599" s="0" t="n">
        <v>0</v>
      </c>
      <c r="L599" s="0" t="n">
        <f aca="false">SUM(COUNTIF(F599,F11),COUNTIF(G599,G11),COUNTIF(H599,H11),COUNTIF(I599,I11),COUNTIF(J599,J11),COUNTIF(K599,K11))</f>
        <v>3</v>
      </c>
      <c r="M599" s="0" t="n">
        <f aca="false">5-L599</f>
        <v>2</v>
      </c>
      <c r="N599" s="0" t="n">
        <f aca="false">COUNTIF(J599,J11)</f>
        <v>1</v>
      </c>
      <c r="P599" s="0" t="n">
        <f aca="false">L599-N599-O599</f>
        <v>2</v>
      </c>
      <c r="Q599" s="0" t="n">
        <v>3328</v>
      </c>
    </row>
    <row r="600" customFormat="false" ht="15" hidden="false" customHeight="false" outlineLevel="0" collapsed="false">
      <c r="A600" s="1" t="s">
        <v>80</v>
      </c>
      <c r="B600" s="0" t="s">
        <v>38</v>
      </c>
      <c r="C600" s="0" t="n">
        <v>11</v>
      </c>
      <c r="D600" s="0" t="n">
        <v>25</v>
      </c>
      <c r="E600" s="0" t="n">
        <v>5</v>
      </c>
      <c r="F600" s="0" t="n">
        <v>0</v>
      </c>
      <c r="G600" s="0" t="n">
        <v>0</v>
      </c>
      <c r="H600" s="0" t="n">
        <v>0</v>
      </c>
      <c r="I600" s="0" t="n">
        <v>0</v>
      </c>
      <c r="J600" s="0" t="n">
        <v>1</v>
      </c>
      <c r="K600" s="0" t="n">
        <v>0</v>
      </c>
      <c r="L600" s="0" t="n">
        <f aca="false">SUM(COUNTIF(F600,F12),COUNTIF(G600,G12),COUNTIF(H600,H12),COUNTIF(I600,I12),COUNTIF(J600,J12),COUNTIF(K600,K12))</f>
        <v>5</v>
      </c>
      <c r="M600" s="0" t="n">
        <f aca="false">6-L600</f>
        <v>1</v>
      </c>
      <c r="N600" s="0" t="n">
        <f aca="false">COUNTIF(K600,K12)</f>
        <v>1</v>
      </c>
      <c r="O600" s="0" t="n">
        <f aca="false">COUNTIF(J600,J12)</f>
        <v>1</v>
      </c>
      <c r="P600" s="0" t="n">
        <f aca="false">L600-N600-O600</f>
        <v>3</v>
      </c>
      <c r="Q600" s="0" t="n">
        <v>3315</v>
      </c>
    </row>
    <row r="601" customFormat="false" ht="15" hidden="false" customHeight="false" outlineLevel="0" collapsed="false">
      <c r="A601" s="1" t="s">
        <v>80</v>
      </c>
      <c r="B601" s="0" t="s">
        <v>38</v>
      </c>
      <c r="C601" s="0" t="n">
        <v>12</v>
      </c>
      <c r="D601" s="0" t="n">
        <v>5</v>
      </c>
      <c r="E601" s="0" t="n">
        <v>6</v>
      </c>
      <c r="F601" s="0" t="n">
        <v>0</v>
      </c>
      <c r="G601" s="0" t="n">
        <v>0</v>
      </c>
      <c r="H601" s="0" t="n">
        <v>0</v>
      </c>
      <c r="I601" s="0" t="n">
        <v>0</v>
      </c>
      <c r="J601" s="0" t="n">
        <v>0</v>
      </c>
      <c r="K601" s="0" t="n">
        <v>1</v>
      </c>
      <c r="L601" s="0" t="n">
        <f aca="false">SUM(COUNTIF(F601,F13),COUNTIF(G601,G13),COUNTIF(H601,H13),COUNTIF(I601,I13),COUNTIF(J601,J13),COUNTIF(K601,K13))</f>
        <v>4</v>
      </c>
      <c r="M601" s="0" t="n">
        <f aca="false">6-L601</f>
        <v>2</v>
      </c>
      <c r="N601" s="0" t="n">
        <f aca="false">COUNTIF(K601,K13)</f>
        <v>0</v>
      </c>
      <c r="O601" s="0" t="n">
        <f aca="false">COUNTIF(J601,J13)</f>
        <v>0</v>
      </c>
      <c r="P601" s="0" t="n">
        <f aca="false">L601-N601-O601</f>
        <v>4</v>
      </c>
      <c r="Q601" s="0" t="n">
        <v>3650</v>
      </c>
    </row>
    <row r="602" customFormat="false" ht="15" hidden="false" customHeight="false" outlineLevel="0" collapsed="false">
      <c r="A602" s="1" t="s">
        <v>80</v>
      </c>
      <c r="B602" s="0" t="s">
        <v>38</v>
      </c>
      <c r="C602" s="0" t="n">
        <v>13</v>
      </c>
      <c r="D602" s="0" t="n">
        <v>34</v>
      </c>
      <c r="E602" s="0" t="n">
        <v>123</v>
      </c>
      <c r="F602" s="0" t="n">
        <v>1</v>
      </c>
      <c r="G602" s="0" t="n">
        <v>1</v>
      </c>
      <c r="H602" s="0" t="n">
        <v>1</v>
      </c>
      <c r="I602" s="0" t="n">
        <v>0</v>
      </c>
      <c r="J602" s="0" t="n">
        <v>0</v>
      </c>
      <c r="L602" s="0" t="n">
        <f aca="false">SUM(COUNTIF(F602,F14),COUNTIF(G602,G14),COUNTIF(H602,H14),COUNTIF(I602,I14),COUNTIF(J602,J14),COUNTIF(K602,K14))</f>
        <v>2</v>
      </c>
      <c r="M602" s="0" t="n">
        <f aca="false">5-L602</f>
        <v>3</v>
      </c>
      <c r="N602" s="0" t="n">
        <f aca="false">COUNTIF(J602,J14)</f>
        <v>1</v>
      </c>
      <c r="O602" s="0" t="n">
        <f aca="false">COUNTIF(I602,I14)</f>
        <v>0</v>
      </c>
      <c r="P602" s="0" t="n">
        <f aca="false">L602-N602-O602</f>
        <v>1</v>
      </c>
      <c r="Q602" s="0" t="n">
        <v>2199</v>
      </c>
    </row>
    <row r="603" customFormat="false" ht="15" hidden="false" customHeight="false" outlineLevel="0" collapsed="false">
      <c r="A603" s="1" t="s">
        <v>80</v>
      </c>
      <c r="B603" s="0" t="s">
        <v>38</v>
      </c>
      <c r="C603" s="0" t="n">
        <v>14</v>
      </c>
      <c r="D603" s="0" t="n">
        <v>35</v>
      </c>
      <c r="E603" s="0" t="n">
        <v>6</v>
      </c>
      <c r="F603" s="0" t="n">
        <v>0</v>
      </c>
      <c r="G603" s="0" t="n">
        <v>0</v>
      </c>
      <c r="H603" s="0" t="n">
        <v>0</v>
      </c>
      <c r="I603" s="0" t="n">
        <v>0</v>
      </c>
      <c r="J603" s="0" t="n">
        <v>0</v>
      </c>
      <c r="K603" s="0" t="n">
        <v>1</v>
      </c>
      <c r="L603" s="0" t="n">
        <f aca="false">SUM(COUNTIF(F603,F15),COUNTIF(G603,G15),COUNTIF(H603,H15),COUNTIF(I603,I15),COUNTIF(J603,J15),COUNTIF(K603,K15))</f>
        <v>3</v>
      </c>
      <c r="M603" s="0" t="n">
        <f aca="false">6-L603</f>
        <v>3</v>
      </c>
      <c r="N603" s="0" t="n">
        <f aca="false">COUNTIF(K603,K15)</f>
        <v>0</v>
      </c>
      <c r="O603" s="0" t="n">
        <f aca="false">COUNTIF(J603,J15)</f>
        <v>0</v>
      </c>
      <c r="P603" s="0" t="n">
        <f aca="false">L603-N603-O603</f>
        <v>3</v>
      </c>
      <c r="Q603" s="0" t="n">
        <v>3788</v>
      </c>
      <c r="R603" s="8" t="n">
        <f aca="false">SUM(L590:L603)</f>
        <v>44</v>
      </c>
    </row>
    <row r="604" customFormat="false" ht="15" hidden="false" customHeight="false" outlineLevel="0" collapsed="false">
      <c r="A604" s="1" t="s">
        <v>81</v>
      </c>
      <c r="B604" s="0" t="s">
        <v>40</v>
      </c>
      <c r="C604" s="0" t="n">
        <v>1</v>
      </c>
      <c r="D604" s="0" t="n">
        <v>15</v>
      </c>
      <c r="E604" s="0" t="n">
        <v>6</v>
      </c>
      <c r="F604" s="0" t="n">
        <v>0</v>
      </c>
      <c r="G604" s="0" t="n">
        <v>0</v>
      </c>
      <c r="H604" s="0" t="n">
        <v>0</v>
      </c>
      <c r="I604" s="0" t="n">
        <v>0</v>
      </c>
      <c r="J604" s="0" t="n">
        <v>0</v>
      </c>
      <c r="K604" s="0" t="n">
        <v>1</v>
      </c>
      <c r="L604" s="0" t="n">
        <f aca="false">SUM(COUNTIF(F604,F2),COUNTIF(G604,G2),COUNTIF(H604,H2),COUNTIF(I604,I2),COUNTIF(J604,J2),COUNTIF(K604,K2))</f>
        <v>3</v>
      </c>
      <c r="M604" s="0" t="n">
        <f aca="false">6-L604</f>
        <v>3</v>
      </c>
      <c r="N604" s="0" t="n">
        <f aca="false">COUNTIF(K604,K2)</f>
        <v>0</v>
      </c>
      <c r="O604" s="0" t="n">
        <f aca="false">COUNTIF(J604,J2)</f>
        <v>0</v>
      </c>
      <c r="P604" s="0" t="n">
        <f aca="false">L604-N604-O604</f>
        <v>3</v>
      </c>
      <c r="Q604" s="0" t="n">
        <v>3185</v>
      </c>
    </row>
    <row r="605" customFormat="false" ht="15" hidden="false" customHeight="false" outlineLevel="0" collapsed="false">
      <c r="A605" s="1" t="s">
        <v>81</v>
      </c>
      <c r="B605" s="0" t="s">
        <v>40</v>
      </c>
      <c r="C605" s="0" t="n">
        <v>2</v>
      </c>
      <c r="D605" s="0" t="n">
        <v>45</v>
      </c>
      <c r="E605" s="0" t="n">
        <v>12</v>
      </c>
      <c r="F605" s="0" t="n">
        <v>1</v>
      </c>
      <c r="G605" s="0" t="n">
        <v>1</v>
      </c>
      <c r="H605" s="0" t="n">
        <v>0</v>
      </c>
      <c r="I605" s="0" t="n">
        <v>0</v>
      </c>
      <c r="J605" s="0" t="n">
        <v>0</v>
      </c>
      <c r="K605" s="0" t="n">
        <v>0</v>
      </c>
      <c r="L605" s="0" t="n">
        <f aca="false">SUM(COUNTIF(F605,F3),COUNTIF(G605,G3),COUNTIF(H605,H3),COUNTIF(I605,I3),COUNTIF(J605,J3),COUNTIF(K605,K3))</f>
        <v>2</v>
      </c>
      <c r="M605" s="0" t="n">
        <f aca="false">6-L605</f>
        <v>4</v>
      </c>
      <c r="N605" s="0" t="n">
        <f aca="false">COUNTIF(K605,K3)</f>
        <v>1</v>
      </c>
      <c r="O605" s="0" t="n">
        <f aca="false">COUNTIF(J605,J3)</f>
        <v>0</v>
      </c>
      <c r="P605" s="0" t="n">
        <f aca="false">L605-N605-O605</f>
        <v>1</v>
      </c>
      <c r="Q605" s="0" t="n">
        <v>3353</v>
      </c>
    </row>
    <row r="606" customFormat="false" ht="15" hidden="false" customHeight="false" outlineLevel="0" collapsed="false">
      <c r="A606" s="1" t="s">
        <v>81</v>
      </c>
      <c r="B606" s="0" t="s">
        <v>40</v>
      </c>
      <c r="C606" s="0" t="n">
        <v>3</v>
      </c>
      <c r="D606" s="0" t="n">
        <v>6</v>
      </c>
      <c r="E606" s="0" t="n">
        <v>24</v>
      </c>
      <c r="F606" s="0" t="n">
        <v>0</v>
      </c>
      <c r="G606" s="0" t="n">
        <v>1</v>
      </c>
      <c r="H606" s="0" t="n">
        <v>0</v>
      </c>
      <c r="I606" s="0" t="n">
        <v>1</v>
      </c>
      <c r="J606" s="0" t="n">
        <v>0</v>
      </c>
      <c r="K606" s="0" t="n">
        <v>0</v>
      </c>
      <c r="L606" s="0" t="n">
        <f aca="false">SUM(COUNTIF(F606,F4),COUNTIF(G606,G4),COUNTIF(H606,H4),COUNTIF(I606,I4),COUNTIF(J606,J4),COUNTIF(K606,K4))</f>
        <v>3</v>
      </c>
      <c r="M606" s="0" t="n">
        <f aca="false">6-L606</f>
        <v>3</v>
      </c>
      <c r="N606" s="0" t="n">
        <f aca="false">COUNTIF(K606,K4)</f>
        <v>0</v>
      </c>
      <c r="O606" s="0" t="n">
        <f aca="false">COUNTIF(J606,J4)</f>
        <v>1</v>
      </c>
      <c r="P606" s="0" t="n">
        <f aca="false">L606-N606-O606</f>
        <v>2</v>
      </c>
      <c r="Q606" s="0" t="n">
        <v>4060</v>
      </c>
    </row>
    <row r="607" customFormat="false" ht="15" hidden="false" customHeight="false" outlineLevel="0" collapsed="false">
      <c r="A607" s="1" t="s">
        <v>81</v>
      </c>
      <c r="B607" s="0" t="s">
        <v>40</v>
      </c>
      <c r="C607" s="0" t="n">
        <v>4</v>
      </c>
      <c r="D607" s="0" t="n">
        <v>4</v>
      </c>
      <c r="E607" s="0" t="n">
        <v>23</v>
      </c>
      <c r="F607" s="0" t="n">
        <v>0</v>
      </c>
      <c r="G607" s="0" t="n">
        <v>1</v>
      </c>
      <c r="H607" s="0" t="n">
        <v>1</v>
      </c>
      <c r="I607" s="0" t="n">
        <v>0</v>
      </c>
      <c r="J607" s="0" t="n">
        <v>0</v>
      </c>
      <c r="L607" s="0" t="n">
        <f aca="false">SUM(COUNTIF(F607,F5),COUNTIF(G607,G5),COUNTIF(H607,H5),COUNTIF(I607,I5),COUNTIF(J607,J5),COUNTIF(K607,K5))</f>
        <v>2</v>
      </c>
      <c r="M607" s="0" t="n">
        <f aca="false">5-L607</f>
        <v>3</v>
      </c>
      <c r="N607" s="0" t="n">
        <f aca="false">COUNTIF(J607,J5)</f>
        <v>1</v>
      </c>
      <c r="O607" s="0" t="n">
        <f aca="false">COUNTIF(I607,I5)</f>
        <v>0</v>
      </c>
      <c r="P607" s="0" t="n">
        <f aca="false">L607-N607-O607</f>
        <v>1</v>
      </c>
      <c r="Q607" s="0" t="n">
        <v>2926</v>
      </c>
    </row>
    <row r="608" customFormat="false" ht="15" hidden="false" customHeight="false" outlineLevel="0" collapsed="false">
      <c r="A608" s="1" t="s">
        <v>81</v>
      </c>
      <c r="B608" s="0" t="s">
        <v>40</v>
      </c>
      <c r="C608" s="0" t="n">
        <v>5</v>
      </c>
      <c r="D608" s="0" t="n">
        <v>5</v>
      </c>
      <c r="E608" s="0" t="n">
        <v>2</v>
      </c>
      <c r="F608" s="0" t="n">
        <v>0</v>
      </c>
      <c r="G608" s="0" t="n">
        <v>1</v>
      </c>
      <c r="H608" s="0" t="n">
        <v>0</v>
      </c>
      <c r="I608" s="0" t="n">
        <v>0</v>
      </c>
      <c r="J608" s="0" t="n">
        <v>0</v>
      </c>
      <c r="L608" s="0" t="n">
        <f aca="false">SUM(COUNTIF(F608,F6),COUNTIF(G608,G6),COUNTIF(H608,H6),COUNTIF(I608,I6),COUNTIF(J608,J6),COUNTIF(K608,K6))</f>
        <v>3</v>
      </c>
      <c r="M608" s="0" t="n">
        <f aca="false">5-L608</f>
        <v>2</v>
      </c>
      <c r="N608" s="0" t="n">
        <f aca="false">COUNTIF(J608,J6)</f>
        <v>0</v>
      </c>
      <c r="P608" s="0" t="n">
        <f aca="false">L608-N608-O608</f>
        <v>3</v>
      </c>
      <c r="Q608" s="0" t="n">
        <v>2250</v>
      </c>
    </row>
    <row r="609" customFormat="false" ht="15" hidden="false" customHeight="false" outlineLevel="0" collapsed="false">
      <c r="A609" s="1" t="s">
        <v>81</v>
      </c>
      <c r="B609" s="0" t="s">
        <v>40</v>
      </c>
      <c r="C609" s="0" t="n">
        <v>6</v>
      </c>
      <c r="D609" s="0" t="n">
        <v>15</v>
      </c>
      <c r="E609" s="0" t="n">
        <v>1234</v>
      </c>
      <c r="F609" s="0" t="n">
        <v>1</v>
      </c>
      <c r="G609" s="0" t="n">
        <v>1</v>
      </c>
      <c r="H609" s="0" t="n">
        <v>1</v>
      </c>
      <c r="I609" s="0" t="n">
        <v>1</v>
      </c>
      <c r="J609" s="0" t="n">
        <v>0</v>
      </c>
      <c r="K609" s="0" t="n">
        <v>0</v>
      </c>
      <c r="L609" s="0" t="n">
        <f aca="false">SUM(COUNTIF(F609,F7),COUNTIF(G609,G7),COUNTIF(H609,H7),COUNTIF(I609,I7),COUNTIF(J609,J7),COUNTIF(K609,K7))</f>
        <v>2</v>
      </c>
      <c r="M609" s="0" t="n">
        <f aca="false">6-L609</f>
        <v>4</v>
      </c>
      <c r="N609" s="0" t="n">
        <f aca="false">COUNTIF(K609,K7)</f>
        <v>1</v>
      </c>
      <c r="O609" s="0" t="n">
        <f aca="false">COUNTIF(J609,J7)</f>
        <v>0</v>
      </c>
      <c r="P609" s="0" t="n">
        <f aca="false">L609-N609-O609</f>
        <v>1</v>
      </c>
      <c r="Q609" s="0" t="n">
        <v>5030</v>
      </c>
    </row>
    <row r="610" customFormat="false" ht="15" hidden="false" customHeight="false" outlineLevel="0" collapsed="false">
      <c r="A610" s="1" t="s">
        <v>81</v>
      </c>
      <c r="B610" s="0" t="s">
        <v>40</v>
      </c>
      <c r="C610" s="0" t="n">
        <v>7</v>
      </c>
      <c r="D610" s="0" t="n">
        <v>345</v>
      </c>
      <c r="E610" s="0" t="n">
        <v>6</v>
      </c>
      <c r="F610" s="0" t="n">
        <v>0</v>
      </c>
      <c r="G610" s="0" t="n">
        <v>0</v>
      </c>
      <c r="H610" s="0" t="n">
        <v>0</v>
      </c>
      <c r="I610" s="0" t="n">
        <v>0</v>
      </c>
      <c r="J610" s="0" t="n">
        <v>0</v>
      </c>
      <c r="K610" s="0" t="n">
        <v>1</v>
      </c>
      <c r="L610" s="0" t="n">
        <f aca="false">SUM(COUNTIF(F610,F8),COUNTIF(G610,G8),COUNTIF(H610,H8),COUNTIF(I610,I8),COUNTIF(J610,J8),COUNTIF(K610,K8))</f>
        <v>2</v>
      </c>
      <c r="M610" s="0" t="n">
        <f aca="false">6-L610</f>
        <v>4</v>
      </c>
      <c r="N610" s="0" t="n">
        <f aca="false">COUNTIF(K610,K8)</f>
        <v>0</v>
      </c>
      <c r="O610" s="0" t="n">
        <f aca="false">COUNTIF(J610,J8)</f>
        <v>0</v>
      </c>
      <c r="P610" s="0" t="n">
        <f aca="false">L610-N610-O610</f>
        <v>2</v>
      </c>
      <c r="Q610" s="0" t="n">
        <v>2083</v>
      </c>
    </row>
    <row r="611" customFormat="false" ht="15" hidden="false" customHeight="false" outlineLevel="0" collapsed="false">
      <c r="A611" s="1" t="s">
        <v>81</v>
      </c>
      <c r="B611" s="0" t="s">
        <v>40</v>
      </c>
      <c r="C611" s="0" t="n">
        <v>8</v>
      </c>
      <c r="D611" s="0" t="n">
        <v>24</v>
      </c>
      <c r="E611" s="0" t="n">
        <v>12</v>
      </c>
      <c r="F611" s="0" t="n">
        <v>1</v>
      </c>
      <c r="G611" s="0" t="n">
        <v>1</v>
      </c>
      <c r="H611" s="0" t="n">
        <v>0</v>
      </c>
      <c r="I611" s="0" t="n">
        <v>0</v>
      </c>
      <c r="J611" s="0" t="n">
        <v>0</v>
      </c>
      <c r="L611" s="0" t="n">
        <f aca="false">SUM(COUNTIF(F611,F9),COUNTIF(G611,G9),COUNTIF(H611,H9),COUNTIF(I611,I9),COUNTIF(J611,J9),COUNTIF(K611,K9))</f>
        <v>3</v>
      </c>
      <c r="M611" s="0" t="n">
        <f aca="false">5-L611</f>
        <v>2</v>
      </c>
      <c r="N611" s="0" t="n">
        <f aca="false">COUNTIF(J611,J9)</f>
        <v>1</v>
      </c>
      <c r="P611" s="0" t="n">
        <f aca="false">L611-N611-O611</f>
        <v>2</v>
      </c>
      <c r="Q611" s="0" t="n">
        <v>2682</v>
      </c>
    </row>
    <row r="612" customFormat="false" ht="15" hidden="false" customHeight="false" outlineLevel="0" collapsed="false">
      <c r="A612" s="1" t="s">
        <v>81</v>
      </c>
      <c r="B612" s="0" t="s">
        <v>40</v>
      </c>
      <c r="C612" s="0" t="n">
        <v>9</v>
      </c>
      <c r="D612" s="0" t="n">
        <v>6</v>
      </c>
      <c r="E612" s="7" t="n">
        <v>6</v>
      </c>
      <c r="F612" s="0" t="n">
        <v>0</v>
      </c>
      <c r="G612" s="0" t="n">
        <v>0</v>
      </c>
      <c r="H612" s="0" t="n">
        <v>0</v>
      </c>
      <c r="I612" s="0" t="n">
        <v>0</v>
      </c>
      <c r="J612" s="0" t="n">
        <v>0</v>
      </c>
      <c r="K612" s="0" t="n">
        <v>1</v>
      </c>
      <c r="L612" s="0" t="n">
        <f aca="false">SUM(COUNTIF(F612,F10),COUNTIF(G612,G10),COUNTIF(H612,H10),COUNTIF(I612,I10),COUNTIF(J612,J10),COUNTIF(K612,K10))</f>
        <v>6</v>
      </c>
      <c r="M612" s="0" t="n">
        <f aca="false">6-L612</f>
        <v>0</v>
      </c>
      <c r="N612" s="0" t="n">
        <f aca="false">COUNTIF(K612,K10)</f>
        <v>1</v>
      </c>
      <c r="O612" s="0" t="n">
        <f aca="false">COUNTIF(J612,J10)</f>
        <v>1</v>
      </c>
      <c r="P612" s="0" t="n">
        <f aca="false">L612-N612-O612</f>
        <v>4</v>
      </c>
      <c r="Q612" s="0" t="n">
        <v>1664</v>
      </c>
    </row>
    <row r="613" customFormat="false" ht="15" hidden="false" customHeight="false" outlineLevel="0" collapsed="false">
      <c r="A613" s="1" t="s">
        <v>81</v>
      </c>
      <c r="B613" s="0" t="s">
        <v>40</v>
      </c>
      <c r="C613" s="0" t="n">
        <v>10</v>
      </c>
      <c r="D613" s="0" t="n">
        <v>4</v>
      </c>
      <c r="E613" s="0" t="n">
        <v>1234</v>
      </c>
      <c r="F613" s="0" t="n">
        <v>1</v>
      </c>
      <c r="G613" s="0" t="n">
        <v>1</v>
      </c>
      <c r="H613" s="0" t="n">
        <v>1</v>
      </c>
      <c r="I613" s="0" t="n">
        <v>1</v>
      </c>
      <c r="J613" s="0" t="n">
        <v>0</v>
      </c>
      <c r="L613" s="0" t="n">
        <f aca="false">SUM(COUNTIF(F613,F11),COUNTIF(G613,G11),COUNTIF(H613,H11),COUNTIF(I613,I11),COUNTIF(J613,J11),COUNTIF(K613,K11))</f>
        <v>2</v>
      </c>
      <c r="M613" s="0" t="n">
        <f aca="false">5-L613</f>
        <v>3</v>
      </c>
      <c r="N613" s="0" t="n">
        <f aca="false">COUNTIF(J613,J11)</f>
        <v>1</v>
      </c>
      <c r="P613" s="0" t="n">
        <f aca="false">L613-N613-O613</f>
        <v>1</v>
      </c>
      <c r="Q613" s="0" t="n">
        <v>4927</v>
      </c>
    </row>
    <row r="614" customFormat="false" ht="15" hidden="false" customHeight="false" outlineLevel="0" collapsed="false">
      <c r="A614" s="1" t="s">
        <v>81</v>
      </c>
      <c r="B614" s="0" t="s">
        <v>40</v>
      </c>
      <c r="C614" s="0" t="n">
        <v>11</v>
      </c>
      <c r="D614" s="0" t="n">
        <v>25</v>
      </c>
      <c r="E614" s="0" t="n">
        <v>13</v>
      </c>
      <c r="F614" s="0" t="n">
        <v>1</v>
      </c>
      <c r="G614" s="0" t="n">
        <v>0</v>
      </c>
      <c r="H614" s="0" t="n">
        <v>1</v>
      </c>
      <c r="I614" s="0" t="n">
        <v>0</v>
      </c>
      <c r="J614" s="0" t="n">
        <v>0</v>
      </c>
      <c r="K614" s="0" t="n">
        <v>0</v>
      </c>
      <c r="L614" s="0" t="n">
        <f aca="false">SUM(COUNTIF(F614,F12),COUNTIF(G614,G12),COUNTIF(H614,H12),COUNTIF(I614,I12),COUNTIF(J614,J12),COUNTIF(K614,K12))</f>
        <v>2</v>
      </c>
      <c r="M614" s="0" t="n">
        <f aca="false">6-L614</f>
        <v>4</v>
      </c>
      <c r="N614" s="0" t="n">
        <f aca="false">COUNTIF(K614,K12)</f>
        <v>1</v>
      </c>
      <c r="O614" s="0" t="n">
        <f aca="false">COUNTIF(J614,J12)</f>
        <v>0</v>
      </c>
      <c r="P614" s="0" t="n">
        <f aca="false">L614-N614-O614</f>
        <v>1</v>
      </c>
      <c r="Q614" s="0" t="n">
        <v>2604</v>
      </c>
    </row>
    <row r="615" customFormat="false" ht="15" hidden="false" customHeight="false" outlineLevel="0" collapsed="false">
      <c r="A615" s="1" t="s">
        <v>81</v>
      </c>
      <c r="B615" s="0" t="s">
        <v>40</v>
      </c>
      <c r="C615" s="0" t="n">
        <v>12</v>
      </c>
      <c r="D615" s="0" t="n">
        <v>5</v>
      </c>
      <c r="E615" s="0" t="n">
        <v>6</v>
      </c>
      <c r="F615" s="0" t="n">
        <v>0</v>
      </c>
      <c r="G615" s="0" t="n">
        <v>0</v>
      </c>
      <c r="H615" s="0" t="n">
        <v>0</v>
      </c>
      <c r="I615" s="0" t="n">
        <v>0</v>
      </c>
      <c r="J615" s="0" t="n">
        <v>0</v>
      </c>
      <c r="K615" s="0" t="n">
        <v>1</v>
      </c>
      <c r="L615" s="0" t="n">
        <f aca="false">SUM(COUNTIF(F615,F13),COUNTIF(G615,G13),COUNTIF(H615,H13),COUNTIF(I615,I13),COUNTIF(J615,J13),COUNTIF(K615,K13))</f>
        <v>4</v>
      </c>
      <c r="M615" s="0" t="n">
        <f aca="false">6-L615</f>
        <v>2</v>
      </c>
      <c r="N615" s="0" t="n">
        <f aca="false">COUNTIF(K615,K13)</f>
        <v>0</v>
      </c>
      <c r="O615" s="0" t="n">
        <f aca="false">COUNTIF(J615,J13)</f>
        <v>0</v>
      </c>
      <c r="P615" s="0" t="n">
        <f aca="false">L615-N615-O615</f>
        <v>4</v>
      </c>
      <c r="Q615" s="0" t="n">
        <v>2300</v>
      </c>
    </row>
    <row r="616" customFormat="false" ht="15" hidden="false" customHeight="false" outlineLevel="0" collapsed="false">
      <c r="A616" s="1" t="s">
        <v>81</v>
      </c>
      <c r="B616" s="0" t="s">
        <v>40</v>
      </c>
      <c r="C616" s="0" t="n">
        <v>13</v>
      </c>
      <c r="D616" s="0" t="n">
        <v>34</v>
      </c>
      <c r="E616" s="0" t="n">
        <v>5</v>
      </c>
      <c r="F616" s="0" t="n">
        <v>0</v>
      </c>
      <c r="G616" s="0" t="n">
        <v>0</v>
      </c>
      <c r="H616" s="0" t="n">
        <v>0</v>
      </c>
      <c r="I616" s="0" t="n">
        <v>0</v>
      </c>
      <c r="J616" s="0" t="n">
        <v>1</v>
      </c>
      <c r="L616" s="0" t="n">
        <f aca="false">SUM(COUNTIF(F616,F14),COUNTIF(G616,G14),COUNTIF(H616,H14),COUNTIF(I616,I14),COUNTIF(J616,J14),COUNTIF(K616,K14))</f>
        <v>2</v>
      </c>
      <c r="M616" s="0" t="n">
        <f aca="false">5-L616</f>
        <v>3</v>
      </c>
      <c r="N616" s="0" t="n">
        <f aca="false">COUNTIF(J616,J14)</f>
        <v>0</v>
      </c>
      <c r="O616" s="0" t="n">
        <f aca="false">COUNTIF(I616,I14)</f>
        <v>0</v>
      </c>
      <c r="P616" s="0" t="n">
        <f aca="false">L616-N616-O616</f>
        <v>2</v>
      </c>
      <c r="Q616" s="0" t="n">
        <v>4231</v>
      </c>
    </row>
    <row r="617" customFormat="false" ht="15" hidden="false" customHeight="false" outlineLevel="0" collapsed="false">
      <c r="A617" s="1" t="s">
        <v>81</v>
      </c>
      <c r="B617" s="0" t="s">
        <v>40</v>
      </c>
      <c r="C617" s="0" t="n">
        <v>14</v>
      </c>
      <c r="D617" s="0" t="n">
        <v>35</v>
      </c>
      <c r="E617" s="0" t="n">
        <v>1</v>
      </c>
      <c r="F617" s="0" t="n">
        <v>1</v>
      </c>
      <c r="G617" s="0" t="n">
        <v>0</v>
      </c>
      <c r="H617" s="0" t="n">
        <v>0</v>
      </c>
      <c r="I617" s="0" t="n">
        <v>0</v>
      </c>
      <c r="J617" s="0" t="n">
        <v>0</v>
      </c>
      <c r="K617" s="0" t="n">
        <v>0</v>
      </c>
      <c r="L617" s="0" t="n">
        <f aca="false">SUM(COUNTIF(F617,F15),COUNTIF(G617,G15),COUNTIF(H617,H15),COUNTIF(I617,I15),COUNTIF(J617,J15),COUNTIF(K617,K15))</f>
        <v>3</v>
      </c>
      <c r="M617" s="0" t="n">
        <f aca="false">6-L617</f>
        <v>3</v>
      </c>
      <c r="N617" s="0" t="n">
        <f aca="false">COUNTIF(K617,K15)</f>
        <v>1</v>
      </c>
      <c r="O617" s="0" t="n">
        <f aca="false">COUNTIF(J617,J15)</f>
        <v>0</v>
      </c>
      <c r="P617" s="0" t="n">
        <f aca="false">L617-N617-O617</f>
        <v>2</v>
      </c>
      <c r="Q617" s="0" t="n">
        <v>4922</v>
      </c>
      <c r="R617" s="8" t="n">
        <f aca="false">SUM(L604:L617)</f>
        <v>39</v>
      </c>
    </row>
    <row r="618" customFormat="false" ht="15" hidden="false" customHeight="false" outlineLevel="0" collapsed="false">
      <c r="A618" s="1" t="s">
        <v>82</v>
      </c>
      <c r="B618" s="0" t="s">
        <v>36</v>
      </c>
      <c r="C618" s="0" t="n">
        <v>1</v>
      </c>
      <c r="D618" s="0" t="n">
        <v>15</v>
      </c>
      <c r="E618" s="0" t="n">
        <v>2</v>
      </c>
      <c r="F618" s="0" t="n">
        <v>0</v>
      </c>
      <c r="G618" s="0" t="n">
        <v>1</v>
      </c>
      <c r="H618" s="0" t="n">
        <v>0</v>
      </c>
      <c r="I618" s="0" t="n">
        <v>0</v>
      </c>
      <c r="J618" s="0" t="n">
        <v>0</v>
      </c>
      <c r="K618" s="0" t="n">
        <v>0</v>
      </c>
      <c r="L618" s="0" t="n">
        <f aca="false">SUM(COUNTIF(F618,F2),COUNTIF(G618,G2),COUNTIF(H618,H2),COUNTIF(I618,I2),COUNTIF(J618,J2),COUNTIF(K618,K2))</f>
        <v>3</v>
      </c>
      <c r="M618" s="0" t="n">
        <f aca="false">6-L618</f>
        <v>3</v>
      </c>
      <c r="N618" s="0" t="n">
        <f aca="false">COUNTIF(K618,K2)</f>
        <v>1</v>
      </c>
      <c r="O618" s="0" t="n">
        <f aca="false">COUNTIF(J618,J2)</f>
        <v>0</v>
      </c>
      <c r="P618" s="0" t="n">
        <f aca="false">L618-N618-O618</f>
        <v>2</v>
      </c>
      <c r="Q618" s="0" t="n">
        <v>3082</v>
      </c>
    </row>
    <row r="619" customFormat="false" ht="15" hidden="false" customHeight="false" outlineLevel="0" collapsed="false">
      <c r="A619" s="1" t="s">
        <v>82</v>
      </c>
      <c r="B619" s="0" t="s">
        <v>36</v>
      </c>
      <c r="C619" s="0" t="n">
        <v>2</v>
      </c>
      <c r="D619" s="0" t="n">
        <v>45</v>
      </c>
      <c r="E619" s="6" t="n">
        <v>4</v>
      </c>
      <c r="F619" s="0" t="n">
        <v>0</v>
      </c>
      <c r="G619" s="0" t="n">
        <v>0</v>
      </c>
      <c r="H619" s="0" t="n">
        <v>0</v>
      </c>
      <c r="I619" s="0" t="n">
        <v>1</v>
      </c>
      <c r="J619" s="0" t="n">
        <v>0</v>
      </c>
      <c r="K619" s="0" t="n">
        <v>0</v>
      </c>
      <c r="L619" s="0" t="n">
        <f aca="false">SUM(COUNTIF(F619,F3),COUNTIF(G619,G3),COUNTIF(H619,H3),COUNTIF(I619,I3),COUNTIF(J619,J3),COUNTIF(K619,K3))</f>
        <v>5</v>
      </c>
      <c r="M619" s="0" t="n">
        <f aca="false">6-L619</f>
        <v>1</v>
      </c>
      <c r="N619" s="0" t="n">
        <f aca="false">COUNTIF(K619,K3)</f>
        <v>1</v>
      </c>
      <c r="O619" s="0" t="n">
        <f aca="false">COUNTIF(J619,J3)</f>
        <v>0</v>
      </c>
      <c r="P619" s="0" t="n">
        <f aca="false">L619-N619-O619</f>
        <v>4</v>
      </c>
      <c r="Q619" s="0" t="n">
        <v>537</v>
      </c>
    </row>
    <row r="620" customFormat="false" ht="15" hidden="false" customHeight="false" outlineLevel="0" collapsed="false">
      <c r="A620" s="1" t="s">
        <v>82</v>
      </c>
      <c r="B620" s="0" t="s">
        <v>36</v>
      </c>
      <c r="C620" s="0" t="n">
        <v>3</v>
      </c>
      <c r="D620" s="0" t="n">
        <v>6</v>
      </c>
      <c r="E620" s="7" t="n">
        <v>6</v>
      </c>
      <c r="F620" s="0" t="n">
        <v>0</v>
      </c>
      <c r="G620" s="0" t="n">
        <v>0</v>
      </c>
      <c r="H620" s="0" t="n">
        <v>0</v>
      </c>
      <c r="I620" s="0" t="n">
        <v>0</v>
      </c>
      <c r="J620" s="0" t="n">
        <v>0</v>
      </c>
      <c r="K620" s="0" t="n">
        <v>1</v>
      </c>
      <c r="L620" s="0" t="n">
        <f aca="false">SUM(COUNTIF(F620,F4),COUNTIF(G620,G4),COUNTIF(H620,H4),COUNTIF(I620,I4),COUNTIF(J620,J4),COUNTIF(K620,K4))</f>
        <v>6</v>
      </c>
      <c r="M620" s="0" t="n">
        <f aca="false">6-L620</f>
        <v>0</v>
      </c>
      <c r="N620" s="0" t="n">
        <f aca="false">COUNTIF(K620,K4)</f>
        <v>1</v>
      </c>
      <c r="O620" s="0" t="n">
        <f aca="false">COUNTIF(J620,J4)</f>
        <v>1</v>
      </c>
      <c r="P620" s="0" t="n">
        <f aca="false">L620-N620-O620</f>
        <v>4</v>
      </c>
      <c r="Q620" s="0" t="n">
        <v>2378</v>
      </c>
    </row>
    <row r="621" customFormat="false" ht="15" hidden="false" customHeight="false" outlineLevel="0" collapsed="false">
      <c r="A621" s="1" t="s">
        <v>82</v>
      </c>
      <c r="B621" s="0" t="s">
        <v>36</v>
      </c>
      <c r="C621" s="0" t="n">
        <v>4</v>
      </c>
      <c r="D621" s="0" t="n">
        <v>4</v>
      </c>
      <c r="E621" s="0" t="n">
        <v>5</v>
      </c>
      <c r="F621" s="0" t="n">
        <v>0</v>
      </c>
      <c r="G621" s="0" t="n">
        <v>0</v>
      </c>
      <c r="H621" s="0" t="n">
        <v>0</v>
      </c>
      <c r="I621" s="0" t="n">
        <v>0</v>
      </c>
      <c r="J621" s="0" t="n">
        <v>1</v>
      </c>
      <c r="L621" s="0" t="n">
        <f aca="false">SUM(COUNTIF(F621,F5),COUNTIF(G621,G5),COUNTIF(H621,H5),COUNTIF(I621,I5),COUNTIF(J621,J5),COUNTIF(K621,K5))</f>
        <v>3</v>
      </c>
      <c r="M621" s="0" t="n">
        <f aca="false">5-L621</f>
        <v>2</v>
      </c>
      <c r="N621" s="0" t="n">
        <f aca="false">COUNTIF(J621,J5)</f>
        <v>0</v>
      </c>
      <c r="O621" s="0" t="n">
        <f aca="false">COUNTIF(I621,I5)</f>
        <v>0</v>
      </c>
      <c r="P621" s="0" t="n">
        <f aca="false">L621-N621-O621</f>
        <v>3</v>
      </c>
      <c r="Q621" s="0" t="n">
        <v>3142</v>
      </c>
    </row>
    <row r="622" customFormat="false" ht="15" hidden="false" customHeight="false" outlineLevel="0" collapsed="false">
      <c r="A622" s="1" t="s">
        <v>82</v>
      </c>
      <c r="B622" s="0" t="s">
        <v>36</v>
      </c>
      <c r="C622" s="0" t="n">
        <v>5</v>
      </c>
      <c r="D622" s="0" t="n">
        <v>5</v>
      </c>
      <c r="E622" s="7" t="n">
        <v>5</v>
      </c>
      <c r="F622" s="0" t="n">
        <v>0</v>
      </c>
      <c r="G622" s="0" t="n">
        <v>0</v>
      </c>
      <c r="H622" s="0" t="n">
        <v>0</v>
      </c>
      <c r="I622" s="0" t="n">
        <v>0</v>
      </c>
      <c r="J622" s="0" t="n">
        <v>1</v>
      </c>
      <c r="L622" s="0" t="n">
        <f aca="false">SUM(COUNTIF(F622,F6),COUNTIF(G622,G6),COUNTIF(H622,H6),COUNTIF(I622,I6),COUNTIF(J622,J6),COUNTIF(K622,K6))</f>
        <v>5</v>
      </c>
      <c r="M622" s="0" t="n">
        <f aca="false">5-L622</f>
        <v>0</v>
      </c>
      <c r="N622" s="0" t="n">
        <f aca="false">COUNTIF(J622,J6)</f>
        <v>1</v>
      </c>
      <c r="P622" s="0" t="n">
        <f aca="false">L622-N622-O622</f>
        <v>4</v>
      </c>
      <c r="Q622" s="0" t="n">
        <v>1573</v>
      </c>
    </row>
    <row r="623" customFormat="false" ht="15" hidden="false" customHeight="false" outlineLevel="0" collapsed="false">
      <c r="A623" s="1" t="s">
        <v>82</v>
      </c>
      <c r="B623" s="0" t="s">
        <v>36</v>
      </c>
      <c r="C623" s="0" t="n">
        <v>6</v>
      </c>
      <c r="D623" s="0" t="n">
        <v>15</v>
      </c>
      <c r="E623" s="0" t="n">
        <v>3</v>
      </c>
      <c r="F623" s="0" t="n">
        <v>0</v>
      </c>
      <c r="G623" s="0" t="n">
        <v>0</v>
      </c>
      <c r="H623" s="0" t="n">
        <v>1</v>
      </c>
      <c r="I623" s="0" t="n">
        <v>0</v>
      </c>
      <c r="J623" s="0" t="n">
        <v>0</v>
      </c>
      <c r="K623" s="0" t="n">
        <v>0</v>
      </c>
      <c r="L623" s="0" t="n">
        <f aca="false">SUM(COUNTIF(F623,F7),COUNTIF(G623,G7),COUNTIF(H623,H7),COUNTIF(I623,I7),COUNTIF(J623,J7),COUNTIF(K623,K7))</f>
        <v>3</v>
      </c>
      <c r="M623" s="0" t="n">
        <f aca="false">6-L623</f>
        <v>3</v>
      </c>
      <c r="N623" s="0" t="n">
        <f aca="false">COUNTIF(K623,K7)</f>
        <v>1</v>
      </c>
      <c r="O623" s="0" t="n">
        <f aca="false">COUNTIF(J623,J7)</f>
        <v>0</v>
      </c>
      <c r="P623" s="0" t="n">
        <f aca="false">L623-N623-O623</f>
        <v>2</v>
      </c>
      <c r="Q623" s="0" t="n">
        <v>2167</v>
      </c>
    </row>
    <row r="624" customFormat="false" ht="15" hidden="false" customHeight="false" outlineLevel="0" collapsed="false">
      <c r="A624" s="1" t="s">
        <v>82</v>
      </c>
      <c r="B624" s="0" t="s">
        <v>36</v>
      </c>
      <c r="C624" s="0" t="n">
        <v>7</v>
      </c>
      <c r="D624" s="0" t="n">
        <v>345</v>
      </c>
      <c r="E624" s="6" t="n">
        <v>5</v>
      </c>
      <c r="F624" s="0" t="n">
        <v>0</v>
      </c>
      <c r="G624" s="0" t="n">
        <v>0</v>
      </c>
      <c r="H624" s="0" t="n">
        <v>0</v>
      </c>
      <c r="I624" s="0" t="n">
        <v>0</v>
      </c>
      <c r="J624" s="0" t="n">
        <v>1</v>
      </c>
      <c r="K624" s="0" t="n">
        <v>0</v>
      </c>
      <c r="L624" s="0" t="n">
        <f aca="false">SUM(COUNTIF(F624,F8),COUNTIF(G624,G8),COUNTIF(H624,H8),COUNTIF(I624,I8),COUNTIF(J624,J8),COUNTIF(K624,K8))</f>
        <v>4</v>
      </c>
      <c r="M624" s="0" t="n">
        <f aca="false">6-L624</f>
        <v>2</v>
      </c>
      <c r="N624" s="0" t="n">
        <f aca="false">COUNTIF(K624,K8)</f>
        <v>1</v>
      </c>
      <c r="O624" s="0" t="n">
        <f aca="false">COUNTIF(J624,J8)</f>
        <v>1</v>
      </c>
      <c r="P624" s="0" t="n">
        <f aca="false">L624-N624-O624</f>
        <v>2</v>
      </c>
      <c r="Q624" s="0" t="n">
        <v>2876</v>
      </c>
    </row>
    <row r="625" customFormat="false" ht="15" hidden="false" customHeight="false" outlineLevel="0" collapsed="false">
      <c r="A625" s="1" t="s">
        <v>82</v>
      </c>
      <c r="B625" s="0" t="s">
        <v>36</v>
      </c>
      <c r="C625" s="0" t="n">
        <v>8</v>
      </c>
      <c r="D625" s="0" t="n">
        <v>24</v>
      </c>
      <c r="E625" s="0" t="n">
        <v>5</v>
      </c>
      <c r="F625" s="0" t="n">
        <v>0</v>
      </c>
      <c r="G625" s="0" t="n">
        <v>0</v>
      </c>
      <c r="H625" s="0" t="n">
        <v>0</v>
      </c>
      <c r="I625" s="0" t="n">
        <v>0</v>
      </c>
      <c r="J625" s="0" t="n">
        <v>1</v>
      </c>
      <c r="L625" s="0" t="n">
        <f aca="false">SUM(COUNTIF(F625,F9),COUNTIF(G625,G9),COUNTIF(H625,H9),COUNTIF(I625,I9),COUNTIF(J625,J9),COUNTIF(K625,K9))</f>
        <v>2</v>
      </c>
      <c r="M625" s="0" t="n">
        <f aca="false">5-L625</f>
        <v>3</v>
      </c>
      <c r="N625" s="0" t="n">
        <f aca="false">COUNTIF(J625,J9)</f>
        <v>0</v>
      </c>
      <c r="P625" s="0" t="n">
        <f aca="false">L625-N625-O625</f>
        <v>2</v>
      </c>
      <c r="Q625" s="0" t="n">
        <v>1334</v>
      </c>
    </row>
    <row r="626" customFormat="false" ht="15" hidden="false" customHeight="false" outlineLevel="0" collapsed="false">
      <c r="A626" s="1" t="s">
        <v>82</v>
      </c>
      <c r="B626" s="0" t="s">
        <v>36</v>
      </c>
      <c r="C626" s="0" t="n">
        <v>9</v>
      </c>
      <c r="D626" s="0" t="n">
        <v>6</v>
      </c>
      <c r="E626" s="0" t="n">
        <v>2</v>
      </c>
      <c r="F626" s="0" t="n">
        <v>0</v>
      </c>
      <c r="G626" s="0" t="n">
        <v>1</v>
      </c>
      <c r="H626" s="0" t="n">
        <v>0</v>
      </c>
      <c r="I626" s="0" t="n">
        <v>0</v>
      </c>
      <c r="J626" s="0" t="n">
        <v>0</v>
      </c>
      <c r="K626" s="0" t="n">
        <v>0</v>
      </c>
      <c r="L626" s="0" t="n">
        <f aca="false">SUM(COUNTIF(F626,F10),COUNTIF(G626,G10),COUNTIF(H626,H10),COUNTIF(I626,I10),COUNTIF(J626,J10),COUNTIF(K626,K10))</f>
        <v>4</v>
      </c>
      <c r="M626" s="0" t="n">
        <f aca="false">6-L626</f>
        <v>2</v>
      </c>
      <c r="N626" s="0" t="n">
        <f aca="false">COUNTIF(K626,K10)</f>
        <v>0</v>
      </c>
      <c r="O626" s="0" t="n">
        <f aca="false">COUNTIF(J626,J10)</f>
        <v>1</v>
      </c>
      <c r="P626" s="0" t="n">
        <f aca="false">L626-N626-O626</f>
        <v>3</v>
      </c>
      <c r="Q626" s="0" t="n">
        <v>3518</v>
      </c>
    </row>
    <row r="627" customFormat="false" ht="15" hidden="false" customHeight="false" outlineLevel="0" collapsed="false">
      <c r="A627" s="1" t="s">
        <v>82</v>
      </c>
      <c r="B627" s="0" t="s">
        <v>36</v>
      </c>
      <c r="C627" s="0" t="n">
        <v>10</v>
      </c>
      <c r="D627" s="0" t="n">
        <v>4</v>
      </c>
      <c r="E627" s="7" t="n">
        <v>4</v>
      </c>
      <c r="F627" s="0" t="n">
        <v>0</v>
      </c>
      <c r="G627" s="0" t="n">
        <v>0</v>
      </c>
      <c r="H627" s="0" t="n">
        <v>0</v>
      </c>
      <c r="I627" s="0" t="n">
        <v>1</v>
      </c>
      <c r="J627" s="0" t="n">
        <v>0</v>
      </c>
      <c r="L627" s="0" t="n">
        <f aca="false">SUM(COUNTIF(F627,F11),COUNTIF(G627,G11),COUNTIF(H627,H11),COUNTIF(I627,I11),COUNTIF(J627,J11),COUNTIF(K627,K11))</f>
        <v>5</v>
      </c>
      <c r="M627" s="0" t="n">
        <f aca="false">5-L627</f>
        <v>0</v>
      </c>
      <c r="N627" s="0" t="n">
        <f aca="false">COUNTIF(J627,J11)</f>
        <v>1</v>
      </c>
      <c r="P627" s="0" t="n">
        <f aca="false">L627-N627-O627</f>
        <v>4</v>
      </c>
      <c r="Q627" s="0" t="n">
        <v>442</v>
      </c>
    </row>
    <row r="628" customFormat="false" ht="15" hidden="false" customHeight="false" outlineLevel="0" collapsed="false">
      <c r="A628" s="1" t="s">
        <v>82</v>
      </c>
      <c r="B628" s="0" t="s">
        <v>36</v>
      </c>
      <c r="C628" s="0" t="n">
        <v>11</v>
      </c>
      <c r="D628" s="0" t="n">
        <v>25</v>
      </c>
      <c r="E628" s="6" t="n">
        <v>5</v>
      </c>
      <c r="F628" s="0" t="n">
        <v>0</v>
      </c>
      <c r="G628" s="0" t="n">
        <v>0</v>
      </c>
      <c r="H628" s="0" t="n">
        <v>0</v>
      </c>
      <c r="I628" s="0" t="n">
        <v>0</v>
      </c>
      <c r="J628" s="0" t="n">
        <v>1</v>
      </c>
      <c r="K628" s="0" t="n">
        <v>0</v>
      </c>
      <c r="L628" s="0" t="n">
        <f aca="false">SUM(COUNTIF(F628,F12),COUNTIF(G628,G12),COUNTIF(H628,H12),COUNTIF(I628,I12),COUNTIF(J628,J12),COUNTIF(K628,K12))</f>
        <v>5</v>
      </c>
      <c r="M628" s="0" t="n">
        <f aca="false">6-L628</f>
        <v>1</v>
      </c>
      <c r="N628" s="0" t="n">
        <f aca="false">COUNTIF(K628,K12)</f>
        <v>1</v>
      </c>
      <c r="O628" s="0" t="n">
        <f aca="false">COUNTIF(J628,J12)</f>
        <v>1</v>
      </c>
      <c r="P628" s="0" t="n">
        <f aca="false">L628-N628-O628</f>
        <v>3</v>
      </c>
      <c r="Q628" s="0" t="n">
        <v>4100</v>
      </c>
    </row>
    <row r="629" customFormat="false" ht="15" hidden="false" customHeight="false" outlineLevel="0" collapsed="false">
      <c r="A629" s="1" t="s">
        <v>82</v>
      </c>
      <c r="B629" s="0" t="s">
        <v>36</v>
      </c>
      <c r="C629" s="0" t="n">
        <v>12</v>
      </c>
      <c r="D629" s="0" t="n">
        <v>5</v>
      </c>
      <c r="E629" s="0" t="n">
        <v>4</v>
      </c>
      <c r="F629" s="0" t="n">
        <v>0</v>
      </c>
      <c r="G629" s="0" t="n">
        <v>0</v>
      </c>
      <c r="H629" s="0" t="n">
        <v>0</v>
      </c>
      <c r="I629" s="0" t="n">
        <v>1</v>
      </c>
      <c r="J629" s="0" t="n">
        <v>0</v>
      </c>
      <c r="K629" s="0" t="n">
        <v>0</v>
      </c>
      <c r="L629" s="0" t="n">
        <f aca="false">SUM(COUNTIF(F629,F13),COUNTIF(G629,G13),COUNTIF(H629,H13),COUNTIF(I629,I13),COUNTIF(J629,J13),COUNTIF(K629,K13))</f>
        <v>4</v>
      </c>
      <c r="M629" s="0" t="n">
        <f aca="false">6-L629</f>
        <v>2</v>
      </c>
      <c r="N629" s="0" t="n">
        <f aca="false">COUNTIF(K629,K13)</f>
        <v>1</v>
      </c>
      <c r="O629" s="0" t="n">
        <f aca="false">COUNTIF(J629,J13)</f>
        <v>0</v>
      </c>
      <c r="P629" s="0" t="n">
        <f aca="false">L629-N629-O629</f>
        <v>3</v>
      </c>
      <c r="Q629" s="0" t="n">
        <v>1065</v>
      </c>
    </row>
    <row r="630" customFormat="false" ht="15" hidden="false" customHeight="false" outlineLevel="0" collapsed="false">
      <c r="A630" s="1" t="s">
        <v>82</v>
      </c>
      <c r="B630" s="0" t="s">
        <v>36</v>
      </c>
      <c r="C630" s="0" t="n">
        <v>13</v>
      </c>
      <c r="D630" s="0" t="n">
        <v>34</v>
      </c>
      <c r="E630" s="6" t="n">
        <v>3</v>
      </c>
      <c r="F630" s="0" t="n">
        <v>0</v>
      </c>
      <c r="G630" s="0" t="n">
        <v>0</v>
      </c>
      <c r="H630" s="0" t="n">
        <v>1</v>
      </c>
      <c r="I630" s="0" t="n">
        <v>0</v>
      </c>
      <c r="J630" s="0" t="n">
        <v>0</v>
      </c>
      <c r="L630" s="0" t="n">
        <f aca="false">SUM(COUNTIF(F630,F14),COUNTIF(G630,G14),COUNTIF(H630,H14),COUNTIF(I630,I14),COUNTIF(J630,J14),COUNTIF(K630,K14))</f>
        <v>4</v>
      </c>
      <c r="M630" s="0" t="n">
        <f aca="false">5-L630</f>
        <v>1</v>
      </c>
      <c r="N630" s="0" t="n">
        <f aca="false">COUNTIF(J630,J14)</f>
        <v>1</v>
      </c>
      <c r="O630" s="0" t="n">
        <f aca="false">COUNTIF(I630,I14)</f>
        <v>0</v>
      </c>
      <c r="P630" s="0" t="n">
        <f aca="false">L630-N630-O630</f>
        <v>3</v>
      </c>
      <c r="Q630" s="0" t="n">
        <v>1864</v>
      </c>
    </row>
    <row r="631" customFormat="false" ht="15" hidden="false" customHeight="false" outlineLevel="0" collapsed="false">
      <c r="A631" s="1" t="s">
        <v>82</v>
      </c>
      <c r="B631" s="0" t="s">
        <v>36</v>
      </c>
      <c r="C631" s="0" t="n">
        <v>14</v>
      </c>
      <c r="D631" s="0" t="n">
        <v>35</v>
      </c>
      <c r="E631" s="0" t="n">
        <v>2</v>
      </c>
      <c r="F631" s="0" t="n">
        <v>0</v>
      </c>
      <c r="G631" s="0" t="n">
        <v>1</v>
      </c>
      <c r="H631" s="0" t="n">
        <v>0</v>
      </c>
      <c r="I631" s="0" t="n">
        <v>0</v>
      </c>
      <c r="J631" s="0" t="n">
        <v>0</v>
      </c>
      <c r="K631" s="0" t="n">
        <v>0</v>
      </c>
      <c r="L631" s="0" t="n">
        <f aca="false">SUM(COUNTIF(F631,F15),COUNTIF(G631,G15),COUNTIF(H631,H15),COUNTIF(I631,I15),COUNTIF(J631,J15),COUNTIF(K631,K15))</f>
        <v>3</v>
      </c>
      <c r="M631" s="0" t="n">
        <f aca="false">6-L631</f>
        <v>3</v>
      </c>
      <c r="N631" s="0" t="n">
        <f aca="false">COUNTIF(K631,K15)</f>
        <v>1</v>
      </c>
      <c r="O631" s="0" t="n">
        <f aca="false">COUNTIF(J631,J15)</f>
        <v>0</v>
      </c>
      <c r="P631" s="0" t="n">
        <f aca="false">L631-N631-O631</f>
        <v>2</v>
      </c>
      <c r="Q631" s="0" t="n">
        <v>3870</v>
      </c>
      <c r="R631" s="8" t="n">
        <f aca="false">SUM(L618:L631)</f>
        <v>56</v>
      </c>
    </row>
    <row r="632" customFormat="false" ht="15" hidden="false" customHeight="false" outlineLevel="0" collapsed="false">
      <c r="A632" s="1" t="s">
        <v>83</v>
      </c>
      <c r="B632" s="0" t="s">
        <v>38</v>
      </c>
      <c r="C632" s="0" t="n">
        <v>1</v>
      </c>
      <c r="D632" s="0" t="n">
        <v>15</v>
      </c>
      <c r="E632" s="0" t="n">
        <v>4</v>
      </c>
      <c r="F632" s="0" t="n">
        <v>0</v>
      </c>
      <c r="G632" s="0" t="n">
        <v>0</v>
      </c>
      <c r="H632" s="0" t="n">
        <v>0</v>
      </c>
      <c r="I632" s="0" t="n">
        <v>1</v>
      </c>
      <c r="J632" s="0" t="n">
        <v>0</v>
      </c>
      <c r="K632" s="0" t="n">
        <v>0</v>
      </c>
      <c r="L632" s="0" t="n">
        <f aca="false">SUM(COUNTIF(F632,F2),COUNTIF(G632,G2),COUNTIF(H632,H2),COUNTIF(I632,I2),COUNTIF(J632,J2),COUNTIF(K632,K2))</f>
        <v>3</v>
      </c>
      <c r="M632" s="0" t="n">
        <f aca="false">6-L632</f>
        <v>3</v>
      </c>
      <c r="N632" s="0" t="n">
        <f aca="false">COUNTIF(K632,K2)</f>
        <v>1</v>
      </c>
      <c r="O632" s="0" t="n">
        <f aca="false">COUNTIF(J632,J2)</f>
        <v>0</v>
      </c>
      <c r="P632" s="0" t="n">
        <f aca="false">L632-N632-O632</f>
        <v>2</v>
      </c>
      <c r="Q632" s="0" t="n">
        <v>5947</v>
      </c>
    </row>
    <row r="633" customFormat="false" ht="15" hidden="false" customHeight="false" outlineLevel="0" collapsed="false">
      <c r="A633" s="1" t="s">
        <v>83</v>
      </c>
      <c r="B633" s="0" t="s">
        <v>38</v>
      </c>
      <c r="C633" s="0" t="n">
        <v>2</v>
      </c>
      <c r="D633" s="0" t="n">
        <v>45</v>
      </c>
      <c r="E633" s="6" t="n">
        <v>5</v>
      </c>
      <c r="F633" s="0" t="n">
        <v>0</v>
      </c>
      <c r="G633" s="0" t="n">
        <v>0</v>
      </c>
      <c r="H633" s="0" t="n">
        <v>0</v>
      </c>
      <c r="I633" s="0" t="n">
        <v>0</v>
      </c>
      <c r="J633" s="0" t="n">
        <v>1</v>
      </c>
      <c r="K633" s="0" t="n">
        <v>0</v>
      </c>
      <c r="L633" s="0" t="n">
        <f aca="false">SUM(COUNTIF(F633,F3),COUNTIF(G633,G3),COUNTIF(H633,H3),COUNTIF(I633,I3),COUNTIF(J633,J3),COUNTIF(K633,K3))</f>
        <v>5</v>
      </c>
      <c r="M633" s="0" t="n">
        <f aca="false">6-L633</f>
        <v>1</v>
      </c>
      <c r="N633" s="0" t="n">
        <f aca="false">COUNTIF(K633,K3)</f>
        <v>1</v>
      </c>
      <c r="O633" s="0" t="n">
        <f aca="false">COUNTIF(J633,J3)</f>
        <v>1</v>
      </c>
      <c r="P633" s="0" t="n">
        <f aca="false">L633-N633-O633</f>
        <v>3</v>
      </c>
      <c r="Q633" s="0" t="n">
        <v>3358</v>
      </c>
    </row>
    <row r="634" customFormat="false" ht="15" hidden="false" customHeight="false" outlineLevel="0" collapsed="false">
      <c r="A634" s="1" t="s">
        <v>83</v>
      </c>
      <c r="B634" s="0" t="s">
        <v>38</v>
      </c>
      <c r="C634" s="0" t="n">
        <v>3</v>
      </c>
      <c r="D634" s="0" t="n">
        <v>6</v>
      </c>
      <c r="E634" s="7" t="n">
        <v>6</v>
      </c>
      <c r="F634" s="0" t="n">
        <v>0</v>
      </c>
      <c r="G634" s="0" t="n">
        <v>0</v>
      </c>
      <c r="H634" s="0" t="n">
        <v>0</v>
      </c>
      <c r="I634" s="0" t="n">
        <v>0</v>
      </c>
      <c r="J634" s="0" t="n">
        <v>0</v>
      </c>
      <c r="K634" s="0" t="n">
        <v>1</v>
      </c>
      <c r="L634" s="0" t="n">
        <f aca="false">SUM(COUNTIF(F634,F4),COUNTIF(G634,G4),COUNTIF(H634,H4),COUNTIF(I634,I4),COUNTIF(J634,J4),COUNTIF(K634,K4))</f>
        <v>6</v>
      </c>
      <c r="M634" s="0" t="n">
        <f aca="false">6-L634</f>
        <v>0</v>
      </c>
      <c r="N634" s="0" t="n">
        <f aca="false">COUNTIF(K634,K4)</f>
        <v>1</v>
      </c>
      <c r="O634" s="0" t="n">
        <f aca="false">COUNTIF(J634,J4)</f>
        <v>1</v>
      </c>
      <c r="P634" s="0" t="n">
        <f aca="false">L634-N634-O634</f>
        <v>4</v>
      </c>
      <c r="Q634" s="0" t="n">
        <v>3994</v>
      </c>
    </row>
    <row r="635" customFormat="false" ht="15" hidden="false" customHeight="false" outlineLevel="0" collapsed="false">
      <c r="A635" s="1" t="s">
        <v>83</v>
      </c>
      <c r="B635" s="0" t="s">
        <v>38</v>
      </c>
      <c r="C635" s="0" t="n">
        <v>4</v>
      </c>
      <c r="D635" s="0" t="n">
        <v>4</v>
      </c>
      <c r="E635" s="0" t="n">
        <v>123</v>
      </c>
      <c r="F635" s="0" t="n">
        <v>1</v>
      </c>
      <c r="G635" s="0" t="n">
        <v>1</v>
      </c>
      <c r="H635" s="0" t="n">
        <v>1</v>
      </c>
      <c r="I635" s="0" t="n">
        <v>0</v>
      </c>
      <c r="J635" s="0" t="n">
        <v>0</v>
      </c>
      <c r="L635" s="0" t="n">
        <f aca="false">SUM(COUNTIF(F635,F5),COUNTIF(G635,G5),COUNTIF(H635,H5),COUNTIF(I635,I5),COUNTIF(J635,J5),COUNTIF(K635,K5))</f>
        <v>1</v>
      </c>
      <c r="M635" s="0" t="n">
        <f aca="false">5-L635</f>
        <v>4</v>
      </c>
      <c r="N635" s="0" t="n">
        <f aca="false">COUNTIF(J635,J5)</f>
        <v>1</v>
      </c>
      <c r="O635" s="0" t="n">
        <f aca="false">COUNTIF(I635,I5)</f>
        <v>0</v>
      </c>
      <c r="P635" s="0" t="n">
        <f aca="false">L635-N635-O635</f>
        <v>0</v>
      </c>
      <c r="Q635" s="0" t="n">
        <v>3903</v>
      </c>
    </row>
    <row r="636" customFormat="false" ht="15" hidden="false" customHeight="false" outlineLevel="0" collapsed="false">
      <c r="A636" s="1" t="s">
        <v>83</v>
      </c>
      <c r="B636" s="0" t="s">
        <v>38</v>
      </c>
      <c r="C636" s="0" t="n">
        <v>5</v>
      </c>
      <c r="D636" s="0" t="n">
        <v>5</v>
      </c>
      <c r="E636" s="0" t="n">
        <v>13</v>
      </c>
      <c r="F636" s="0" t="n">
        <v>1</v>
      </c>
      <c r="G636" s="0" t="n">
        <v>0</v>
      </c>
      <c r="H636" s="0" t="n">
        <v>1</v>
      </c>
      <c r="I636" s="0" t="n">
        <v>0</v>
      </c>
      <c r="J636" s="0" t="n">
        <v>0</v>
      </c>
      <c r="L636" s="0" t="n">
        <f aca="false">SUM(COUNTIF(F636,F6),COUNTIF(G636,G6),COUNTIF(H636,H6),COUNTIF(I636,I6),COUNTIF(J636,J6),COUNTIF(K636,K6))</f>
        <v>2</v>
      </c>
      <c r="M636" s="0" t="n">
        <f aca="false">5-L636</f>
        <v>3</v>
      </c>
      <c r="N636" s="0" t="n">
        <f aca="false">COUNTIF(J636,J6)</f>
        <v>0</v>
      </c>
      <c r="P636" s="0" t="n">
        <f aca="false">L636-N636-O636</f>
        <v>2</v>
      </c>
      <c r="Q636" s="0" t="n">
        <v>2664</v>
      </c>
    </row>
    <row r="637" customFormat="false" ht="15" hidden="false" customHeight="false" outlineLevel="0" collapsed="false">
      <c r="A637" s="1" t="s">
        <v>83</v>
      </c>
      <c r="B637" s="0" t="s">
        <v>38</v>
      </c>
      <c r="C637" s="0" t="n">
        <v>6</v>
      </c>
      <c r="D637" s="0" t="n">
        <v>15</v>
      </c>
      <c r="E637" s="0" t="n">
        <v>12345</v>
      </c>
      <c r="F637" s="0" t="n">
        <v>1</v>
      </c>
      <c r="G637" s="0" t="n">
        <v>1</v>
      </c>
      <c r="H637" s="0" t="n">
        <v>1</v>
      </c>
      <c r="I637" s="0" t="n">
        <v>1</v>
      </c>
      <c r="J637" s="0" t="n">
        <v>1</v>
      </c>
      <c r="K637" s="0" t="n">
        <v>0</v>
      </c>
      <c r="L637" s="0" t="n">
        <f aca="false">SUM(COUNTIF(F637,F7),COUNTIF(G637,G7),COUNTIF(H637,H7),COUNTIF(I637,I7),COUNTIF(J637,J7),COUNTIF(K637,K7))</f>
        <v>3</v>
      </c>
      <c r="M637" s="0" t="n">
        <f aca="false">6-L637</f>
        <v>3</v>
      </c>
      <c r="N637" s="0" t="n">
        <f aca="false">COUNTIF(K637,K7)</f>
        <v>1</v>
      </c>
      <c r="O637" s="0" t="n">
        <f aca="false">COUNTIF(J637,J7)</f>
        <v>1</v>
      </c>
      <c r="P637" s="0" t="n">
        <f aca="false">L637-N637-O637</f>
        <v>1</v>
      </c>
      <c r="Q637" s="0" t="n">
        <v>5624</v>
      </c>
    </row>
    <row r="638" customFormat="false" ht="15" hidden="false" customHeight="false" outlineLevel="0" collapsed="false">
      <c r="A638" s="1" t="s">
        <v>83</v>
      </c>
      <c r="B638" s="0" t="s">
        <v>38</v>
      </c>
      <c r="C638" s="0" t="n">
        <v>7</v>
      </c>
      <c r="D638" s="0" t="n">
        <v>345</v>
      </c>
      <c r="E638" s="0" t="n">
        <v>6</v>
      </c>
      <c r="F638" s="0" t="n">
        <v>0</v>
      </c>
      <c r="G638" s="0" t="n">
        <v>0</v>
      </c>
      <c r="H638" s="0" t="n">
        <v>0</v>
      </c>
      <c r="I638" s="0" t="n">
        <v>0</v>
      </c>
      <c r="J638" s="0" t="n">
        <v>0</v>
      </c>
      <c r="K638" s="0" t="n">
        <v>1</v>
      </c>
      <c r="L638" s="0" t="n">
        <f aca="false">SUM(COUNTIF(F638,F8),COUNTIF(G638,G8),COUNTIF(H638,H8),COUNTIF(I638,I8),COUNTIF(J638,J8),COUNTIF(K638,K8))</f>
        <v>2</v>
      </c>
      <c r="M638" s="0" t="n">
        <f aca="false">6-L638</f>
        <v>4</v>
      </c>
      <c r="N638" s="0" t="n">
        <f aca="false">COUNTIF(K638,K8)</f>
        <v>0</v>
      </c>
      <c r="O638" s="0" t="n">
        <f aca="false">COUNTIF(J638,J8)</f>
        <v>0</v>
      </c>
      <c r="P638" s="0" t="n">
        <f aca="false">L638-N638-O638</f>
        <v>2</v>
      </c>
      <c r="Q638" s="0" t="n">
        <v>8066</v>
      </c>
    </row>
    <row r="639" customFormat="false" ht="15" hidden="false" customHeight="false" outlineLevel="0" collapsed="false">
      <c r="A639" s="1" t="s">
        <v>83</v>
      </c>
      <c r="B639" s="0" t="s">
        <v>38</v>
      </c>
      <c r="C639" s="0" t="n">
        <v>8</v>
      </c>
      <c r="D639" s="0" t="n">
        <v>24</v>
      </c>
      <c r="E639" s="0" t="n">
        <v>12</v>
      </c>
      <c r="F639" s="0" t="n">
        <v>1</v>
      </c>
      <c r="G639" s="0" t="n">
        <v>1</v>
      </c>
      <c r="H639" s="0" t="n">
        <v>0</v>
      </c>
      <c r="I639" s="0" t="n">
        <v>0</v>
      </c>
      <c r="J639" s="0" t="n">
        <v>0</v>
      </c>
      <c r="L639" s="0" t="n">
        <f aca="false">SUM(COUNTIF(F639,F9),COUNTIF(G639,G9),COUNTIF(H639,H9),COUNTIF(I639,I9),COUNTIF(J639,J9),COUNTIF(K639,K9))</f>
        <v>3</v>
      </c>
      <c r="M639" s="0" t="n">
        <f aca="false">5-L639</f>
        <v>2</v>
      </c>
      <c r="N639" s="0" t="n">
        <f aca="false">COUNTIF(J639,J9)</f>
        <v>1</v>
      </c>
      <c r="P639" s="0" t="n">
        <f aca="false">L639-N639-O639</f>
        <v>2</v>
      </c>
      <c r="Q639" s="0" t="n">
        <v>4177</v>
      </c>
    </row>
    <row r="640" customFormat="false" ht="15" hidden="false" customHeight="false" outlineLevel="0" collapsed="false">
      <c r="A640" s="1" t="s">
        <v>83</v>
      </c>
      <c r="B640" s="0" t="s">
        <v>38</v>
      </c>
      <c r="C640" s="0" t="n">
        <v>9</v>
      </c>
      <c r="D640" s="0" t="n">
        <v>6</v>
      </c>
      <c r="E640" s="0" t="n">
        <v>5</v>
      </c>
      <c r="F640" s="0" t="n">
        <v>0</v>
      </c>
      <c r="G640" s="0" t="n">
        <v>0</v>
      </c>
      <c r="H640" s="0" t="n">
        <v>0</v>
      </c>
      <c r="I640" s="0" t="n">
        <v>0</v>
      </c>
      <c r="J640" s="0" t="n">
        <v>1</v>
      </c>
      <c r="K640" s="0" t="n">
        <v>0</v>
      </c>
      <c r="L640" s="0" t="n">
        <f aca="false">SUM(COUNTIF(F640,F10),COUNTIF(G640,G10),COUNTIF(H640,H10),COUNTIF(I640,I10),COUNTIF(J640,J10),COUNTIF(K640,K10))</f>
        <v>4</v>
      </c>
      <c r="M640" s="0" t="n">
        <f aca="false">6-L640</f>
        <v>2</v>
      </c>
      <c r="N640" s="0" t="n">
        <f aca="false">COUNTIF(K640,K10)</f>
        <v>0</v>
      </c>
      <c r="O640" s="0" t="n">
        <f aca="false">COUNTIF(J640,J10)</f>
        <v>0</v>
      </c>
      <c r="P640" s="0" t="n">
        <f aca="false">L640-N640-O640</f>
        <v>4</v>
      </c>
      <c r="Q640" s="0" t="n">
        <v>3360</v>
      </c>
    </row>
    <row r="641" customFormat="false" ht="15" hidden="false" customHeight="false" outlineLevel="0" collapsed="false">
      <c r="A641" s="1" t="s">
        <v>83</v>
      </c>
      <c r="B641" s="0" t="s">
        <v>38</v>
      </c>
      <c r="C641" s="0" t="n">
        <v>10</v>
      </c>
      <c r="D641" s="0" t="n">
        <v>4</v>
      </c>
      <c r="E641" s="0" t="n">
        <v>2</v>
      </c>
      <c r="F641" s="0" t="n">
        <v>0</v>
      </c>
      <c r="G641" s="0" t="n">
        <v>1</v>
      </c>
      <c r="H641" s="0" t="n">
        <v>0</v>
      </c>
      <c r="I641" s="0" t="n">
        <v>0</v>
      </c>
      <c r="J641" s="0" t="n">
        <v>0</v>
      </c>
      <c r="L641" s="0" t="n">
        <f aca="false">SUM(COUNTIF(F641,F11),COUNTIF(G641,G11),COUNTIF(H641,H11),COUNTIF(I641,I11),COUNTIF(J641,J11),COUNTIF(K641,K11))</f>
        <v>3</v>
      </c>
      <c r="M641" s="0" t="n">
        <f aca="false">5-L641</f>
        <v>2</v>
      </c>
      <c r="N641" s="0" t="n">
        <f aca="false">COUNTIF(J641,J11)</f>
        <v>1</v>
      </c>
      <c r="P641" s="0" t="n">
        <f aca="false">L641-N641-O641</f>
        <v>2</v>
      </c>
      <c r="Q641" s="0" t="n">
        <v>5795</v>
      </c>
    </row>
    <row r="642" customFormat="false" ht="15" hidden="false" customHeight="false" outlineLevel="0" collapsed="false">
      <c r="A642" s="1" t="s">
        <v>83</v>
      </c>
      <c r="B642" s="0" t="s">
        <v>38</v>
      </c>
      <c r="C642" s="0" t="n">
        <v>11</v>
      </c>
      <c r="D642" s="0" t="n">
        <v>25</v>
      </c>
      <c r="E642" s="6" t="n">
        <v>5</v>
      </c>
      <c r="F642" s="0" t="n">
        <v>0</v>
      </c>
      <c r="G642" s="0" t="n">
        <v>0</v>
      </c>
      <c r="H642" s="0" t="n">
        <v>0</v>
      </c>
      <c r="I642" s="0" t="n">
        <v>0</v>
      </c>
      <c r="J642" s="0" t="n">
        <v>1</v>
      </c>
      <c r="K642" s="0" t="n">
        <v>0</v>
      </c>
      <c r="L642" s="0" t="n">
        <f aca="false">SUM(COUNTIF(F642,F12),COUNTIF(G642,G12),COUNTIF(H642,H12),COUNTIF(I642,I12),COUNTIF(J642,J12),COUNTIF(K642,K12))</f>
        <v>5</v>
      </c>
      <c r="M642" s="0" t="n">
        <f aca="false">6-L642</f>
        <v>1</v>
      </c>
      <c r="N642" s="0" t="n">
        <f aca="false">COUNTIF(K642,K12)</f>
        <v>1</v>
      </c>
      <c r="O642" s="0" t="n">
        <f aca="false">COUNTIF(J642,J12)</f>
        <v>1</v>
      </c>
      <c r="P642" s="0" t="n">
        <f aca="false">L642-N642-O642</f>
        <v>3</v>
      </c>
      <c r="Q642" s="0" t="n">
        <v>7010</v>
      </c>
    </row>
    <row r="643" customFormat="false" ht="15" hidden="false" customHeight="false" outlineLevel="0" collapsed="false">
      <c r="A643" s="1" t="s">
        <v>83</v>
      </c>
      <c r="B643" s="0" t="s">
        <v>38</v>
      </c>
      <c r="C643" s="0" t="n">
        <v>12</v>
      </c>
      <c r="D643" s="0" t="n">
        <v>5</v>
      </c>
      <c r="E643" s="7" t="n">
        <v>5</v>
      </c>
      <c r="F643" s="0" t="n">
        <v>0</v>
      </c>
      <c r="G643" s="0" t="n">
        <v>0</v>
      </c>
      <c r="H643" s="0" t="n">
        <v>0</v>
      </c>
      <c r="I643" s="0" t="n">
        <v>0</v>
      </c>
      <c r="J643" s="0" t="n">
        <v>1</v>
      </c>
      <c r="K643" s="0" t="n">
        <v>0</v>
      </c>
      <c r="L643" s="0" t="n">
        <f aca="false">SUM(COUNTIF(F643,F13),COUNTIF(G643,G13),COUNTIF(H643,H13),COUNTIF(I643,I13),COUNTIF(J643,J13),COUNTIF(K643,K13))</f>
        <v>6</v>
      </c>
      <c r="M643" s="0" t="n">
        <f aca="false">6-L643</f>
        <v>0</v>
      </c>
      <c r="N643" s="0" t="n">
        <f aca="false">COUNTIF(K643,K13)</f>
        <v>1</v>
      </c>
      <c r="O643" s="0" t="n">
        <f aca="false">COUNTIF(J643,J13)</f>
        <v>1</v>
      </c>
      <c r="P643" s="0" t="n">
        <f aca="false">L643-N643-O643</f>
        <v>4</v>
      </c>
      <c r="Q643" s="0" t="n">
        <v>3194</v>
      </c>
    </row>
    <row r="644" customFormat="false" ht="15" hidden="false" customHeight="false" outlineLevel="0" collapsed="false">
      <c r="A644" s="1" t="s">
        <v>83</v>
      </c>
      <c r="B644" s="0" t="s">
        <v>38</v>
      </c>
      <c r="C644" s="0" t="n">
        <v>13</v>
      </c>
      <c r="D644" s="0" t="n">
        <v>34</v>
      </c>
      <c r="E644" s="6" t="n">
        <v>4</v>
      </c>
      <c r="F644" s="0" t="n">
        <v>0</v>
      </c>
      <c r="G644" s="0" t="n">
        <v>0</v>
      </c>
      <c r="H644" s="0" t="n">
        <v>0</v>
      </c>
      <c r="I644" s="0" t="n">
        <v>1</v>
      </c>
      <c r="J644" s="0" t="n">
        <v>0</v>
      </c>
      <c r="L644" s="0" t="n">
        <f aca="false">SUM(COUNTIF(F644,F14),COUNTIF(G644,G14),COUNTIF(H644,H14),COUNTIF(I644,I14),COUNTIF(J644,J14),COUNTIF(K644,K14))</f>
        <v>4</v>
      </c>
      <c r="M644" s="0" t="n">
        <f aca="false">5-L644</f>
        <v>1</v>
      </c>
      <c r="N644" s="0" t="n">
        <f aca="false">COUNTIF(J644,J14)</f>
        <v>1</v>
      </c>
      <c r="O644" s="0" t="n">
        <f aca="false">COUNTIF(I644,I14)</f>
        <v>1</v>
      </c>
      <c r="P644" s="0" t="n">
        <f aca="false">L644-N644-O644</f>
        <v>2</v>
      </c>
      <c r="Q644" s="0" t="n">
        <v>6952</v>
      </c>
    </row>
    <row r="645" customFormat="false" ht="15" hidden="false" customHeight="false" outlineLevel="0" collapsed="false">
      <c r="A645" s="1" t="s">
        <v>83</v>
      </c>
      <c r="B645" s="0" t="s">
        <v>38</v>
      </c>
      <c r="C645" s="0" t="n">
        <v>14</v>
      </c>
      <c r="D645" s="0" t="n">
        <v>35</v>
      </c>
      <c r="E645" s="7" t="n">
        <v>35</v>
      </c>
      <c r="F645" s="0" t="n">
        <v>0</v>
      </c>
      <c r="G645" s="0" t="n">
        <v>0</v>
      </c>
      <c r="H645" s="0" t="n">
        <v>1</v>
      </c>
      <c r="I645" s="0" t="n">
        <v>0</v>
      </c>
      <c r="J645" s="0" t="n">
        <v>1</v>
      </c>
      <c r="K645" s="0" t="n">
        <v>0</v>
      </c>
      <c r="L645" s="0" t="n">
        <f aca="false">SUM(COUNTIF(F645,F15),COUNTIF(G645,G15),COUNTIF(H645,H15),COUNTIF(I645,I15),COUNTIF(J645,J15),COUNTIF(K645,K15))</f>
        <v>6</v>
      </c>
      <c r="M645" s="0" t="n">
        <f aca="false">6-L645</f>
        <v>0</v>
      </c>
      <c r="N645" s="0" t="n">
        <f aca="false">COUNTIF(K645,K15)</f>
        <v>1</v>
      </c>
      <c r="O645" s="0" t="n">
        <f aca="false">COUNTIF(J645,J15)</f>
        <v>1</v>
      </c>
      <c r="P645" s="0" t="n">
        <f aca="false">L645-N645-O645</f>
        <v>4</v>
      </c>
      <c r="Q645" s="0" t="n">
        <v>4571</v>
      </c>
      <c r="R645" s="8" t="n">
        <f aca="false">SUM(L632:L645)</f>
        <v>53</v>
      </c>
    </row>
    <row r="646" customFormat="false" ht="15" hidden="false" customHeight="false" outlineLevel="0" collapsed="false">
      <c r="A646" s="1" t="s">
        <v>84</v>
      </c>
      <c r="B646" s="0" t="s">
        <v>40</v>
      </c>
      <c r="C646" s="0" t="n">
        <v>1</v>
      </c>
      <c r="D646" s="0" t="n">
        <v>15</v>
      </c>
      <c r="E646" s="0" t="n">
        <v>4</v>
      </c>
      <c r="F646" s="0" t="n">
        <v>0</v>
      </c>
      <c r="G646" s="0" t="n">
        <v>0</v>
      </c>
      <c r="H646" s="0" t="n">
        <v>0</v>
      </c>
      <c r="I646" s="0" t="n">
        <v>1</v>
      </c>
      <c r="J646" s="0" t="n">
        <v>0</v>
      </c>
      <c r="K646" s="0" t="n">
        <v>0</v>
      </c>
      <c r="L646" s="0" t="n">
        <f aca="false">SUM(COUNTIF(F646,F2),COUNTIF(G646,G2),COUNTIF(H646,H2),COUNTIF(I646,I2),COUNTIF(J646,J2),COUNTIF(K646,K2))</f>
        <v>3</v>
      </c>
      <c r="M646" s="0" t="n">
        <f aca="false">6-L646</f>
        <v>3</v>
      </c>
      <c r="N646" s="0" t="n">
        <f aca="false">COUNTIF(K646,K2)</f>
        <v>1</v>
      </c>
      <c r="O646" s="0" t="n">
        <f aca="false">COUNTIF(J646,J2)</f>
        <v>0</v>
      </c>
      <c r="P646" s="0" t="n">
        <f aca="false">L646-N646-O646</f>
        <v>2</v>
      </c>
      <c r="Q646" s="0" t="n">
        <v>4412</v>
      </c>
    </row>
    <row r="647" customFormat="false" ht="15" hidden="false" customHeight="false" outlineLevel="0" collapsed="false">
      <c r="A647" s="1" t="s">
        <v>84</v>
      </c>
      <c r="B647" s="0" t="s">
        <v>40</v>
      </c>
      <c r="C647" s="0" t="n">
        <v>2</v>
      </c>
      <c r="D647" s="0" t="n">
        <v>45</v>
      </c>
      <c r="E647" s="0" t="n">
        <v>6</v>
      </c>
      <c r="F647" s="0" t="n">
        <v>0</v>
      </c>
      <c r="G647" s="0" t="n">
        <v>0</v>
      </c>
      <c r="H647" s="0" t="n">
        <v>0</v>
      </c>
      <c r="I647" s="0" t="n">
        <v>0</v>
      </c>
      <c r="J647" s="0" t="n">
        <v>0</v>
      </c>
      <c r="K647" s="0" t="n">
        <v>1</v>
      </c>
      <c r="L647" s="0" t="n">
        <f aca="false">SUM(COUNTIF(F647,F3),COUNTIF(G647,G3),COUNTIF(H647,H3),COUNTIF(I647,I3),COUNTIF(J647,J3),COUNTIF(K647,K3))</f>
        <v>3</v>
      </c>
      <c r="M647" s="0" t="n">
        <f aca="false">6-L647</f>
        <v>3</v>
      </c>
      <c r="N647" s="0" t="n">
        <f aca="false">COUNTIF(K647,K3)</f>
        <v>0</v>
      </c>
      <c r="O647" s="0" t="n">
        <f aca="false">COUNTIF(J647,J3)</f>
        <v>0</v>
      </c>
      <c r="P647" s="0" t="n">
        <f aca="false">L647-N647-O647</f>
        <v>3</v>
      </c>
      <c r="Q647" s="0" t="n">
        <v>2088</v>
      </c>
    </row>
    <row r="648" customFormat="false" ht="15" hidden="false" customHeight="false" outlineLevel="0" collapsed="false">
      <c r="A648" s="1" t="s">
        <v>84</v>
      </c>
      <c r="B648" s="0" t="s">
        <v>40</v>
      </c>
      <c r="C648" s="0" t="n">
        <v>3</v>
      </c>
      <c r="D648" s="0" t="n">
        <v>6</v>
      </c>
      <c r="E648" s="7" t="n">
        <v>6</v>
      </c>
      <c r="F648" s="0" t="n">
        <v>0</v>
      </c>
      <c r="G648" s="0" t="n">
        <v>0</v>
      </c>
      <c r="H648" s="0" t="n">
        <v>0</v>
      </c>
      <c r="I648" s="0" t="n">
        <v>0</v>
      </c>
      <c r="J648" s="0" t="n">
        <v>0</v>
      </c>
      <c r="K648" s="0" t="n">
        <v>1</v>
      </c>
      <c r="L648" s="0" t="n">
        <f aca="false">SUM(COUNTIF(F648,F4),COUNTIF(G648,G4),COUNTIF(H648,H4),COUNTIF(I648,I4),COUNTIF(J648,J4),COUNTIF(K648,K4))</f>
        <v>6</v>
      </c>
      <c r="M648" s="0" t="n">
        <f aca="false">6-L648</f>
        <v>0</v>
      </c>
      <c r="N648" s="0" t="n">
        <f aca="false">COUNTIF(K648,K4)</f>
        <v>1</v>
      </c>
      <c r="O648" s="0" t="n">
        <f aca="false">COUNTIF(J648,J4)</f>
        <v>1</v>
      </c>
      <c r="P648" s="0" t="n">
        <f aca="false">L648-N648-O648</f>
        <v>4</v>
      </c>
      <c r="Q648" s="0" t="n">
        <v>1163</v>
      </c>
    </row>
    <row r="649" customFormat="false" ht="15" hidden="false" customHeight="false" outlineLevel="0" collapsed="false">
      <c r="A649" s="1" t="s">
        <v>84</v>
      </c>
      <c r="B649" s="0" t="s">
        <v>40</v>
      </c>
      <c r="C649" s="0" t="n">
        <v>4</v>
      </c>
      <c r="D649" s="0" t="n">
        <v>4</v>
      </c>
      <c r="E649" s="0" t="n">
        <v>1</v>
      </c>
      <c r="F649" s="0" t="n">
        <v>1</v>
      </c>
      <c r="G649" s="0" t="n">
        <v>0</v>
      </c>
      <c r="H649" s="0" t="n">
        <v>0</v>
      </c>
      <c r="I649" s="0" t="n">
        <v>0</v>
      </c>
      <c r="J649" s="0" t="n">
        <v>0</v>
      </c>
      <c r="L649" s="0" t="n">
        <f aca="false">SUM(COUNTIF(F649,F5),COUNTIF(G649,G5),COUNTIF(H649,H5),COUNTIF(I649,I5),COUNTIF(J649,J5),COUNTIF(K649,K5))</f>
        <v>3</v>
      </c>
      <c r="M649" s="0" t="n">
        <f aca="false">5-L649</f>
        <v>2</v>
      </c>
      <c r="N649" s="0" t="n">
        <f aca="false">COUNTIF(J649,J5)</f>
        <v>1</v>
      </c>
      <c r="O649" s="0" t="n">
        <f aca="false">COUNTIF(I649,I5)</f>
        <v>0</v>
      </c>
      <c r="P649" s="0" t="n">
        <f aca="false">L649-N649-O649</f>
        <v>2</v>
      </c>
      <c r="Q649" s="0" t="n">
        <v>1907</v>
      </c>
    </row>
    <row r="650" customFormat="false" ht="15" hidden="false" customHeight="false" outlineLevel="0" collapsed="false">
      <c r="A650" s="1" t="s">
        <v>84</v>
      </c>
      <c r="B650" s="0" t="s">
        <v>40</v>
      </c>
      <c r="C650" s="0" t="n">
        <v>5</v>
      </c>
      <c r="D650" s="0" t="n">
        <v>5</v>
      </c>
      <c r="E650" s="7" t="n">
        <v>5</v>
      </c>
      <c r="F650" s="0" t="n">
        <v>0</v>
      </c>
      <c r="G650" s="0" t="n">
        <v>0</v>
      </c>
      <c r="H650" s="0" t="n">
        <v>0</v>
      </c>
      <c r="I650" s="0" t="n">
        <v>0</v>
      </c>
      <c r="J650" s="0" t="n">
        <v>1</v>
      </c>
      <c r="L650" s="0" t="n">
        <f aca="false">SUM(COUNTIF(F650,F6),COUNTIF(G650,G6),COUNTIF(H650,H6),COUNTIF(I650,I6),COUNTIF(J650,J6),COUNTIF(K650,K6))</f>
        <v>5</v>
      </c>
      <c r="M650" s="0" t="n">
        <f aca="false">6-L650</f>
        <v>1</v>
      </c>
      <c r="N650" s="0" t="n">
        <f aca="false">COUNTIF(J650,J6)</f>
        <v>1</v>
      </c>
      <c r="P650" s="0" t="n">
        <f aca="false">L650-N650-O650</f>
        <v>4</v>
      </c>
      <c r="Q650" s="0" t="n">
        <v>1680</v>
      </c>
    </row>
    <row r="651" customFormat="false" ht="15" hidden="false" customHeight="false" outlineLevel="0" collapsed="false">
      <c r="A651" s="1" t="s">
        <v>84</v>
      </c>
      <c r="B651" s="0" t="s">
        <v>40</v>
      </c>
      <c r="C651" s="0" t="n">
        <v>6</v>
      </c>
      <c r="D651" s="0" t="n">
        <v>15</v>
      </c>
      <c r="E651" s="7" t="n">
        <v>15</v>
      </c>
      <c r="F651" s="0" t="n">
        <v>1</v>
      </c>
      <c r="G651" s="0" t="n">
        <v>0</v>
      </c>
      <c r="H651" s="0" t="n">
        <v>0</v>
      </c>
      <c r="I651" s="0" t="n">
        <v>0</v>
      </c>
      <c r="J651" s="0" t="n">
        <v>1</v>
      </c>
      <c r="K651" s="0" t="n">
        <v>0</v>
      </c>
      <c r="L651" s="0" t="n">
        <f aca="false">SUM(COUNTIF(F651,F7),COUNTIF(G651,G7),COUNTIF(H651,H7),COUNTIF(I651,I7),COUNTIF(J651,J7),COUNTIF(K651,K7))</f>
        <v>6</v>
      </c>
      <c r="M651" s="0" t="n">
        <f aca="false">6-L651</f>
        <v>0</v>
      </c>
      <c r="N651" s="0" t="n">
        <f aca="false">COUNTIF(K651,K7)</f>
        <v>1</v>
      </c>
      <c r="O651" s="0" t="n">
        <f aca="false">COUNTIF(J651,J7)</f>
        <v>1</v>
      </c>
      <c r="P651" s="0" t="n">
        <f aca="false">L651-N651-O651</f>
        <v>4</v>
      </c>
      <c r="Q651" s="0" t="n">
        <v>3471</v>
      </c>
    </row>
    <row r="652" customFormat="false" ht="15" hidden="false" customHeight="false" outlineLevel="0" collapsed="false">
      <c r="A652" s="1" t="s">
        <v>84</v>
      </c>
      <c r="B652" s="0" t="s">
        <v>40</v>
      </c>
      <c r="C652" s="0" t="n">
        <v>7</v>
      </c>
      <c r="D652" s="0" t="n">
        <v>345</v>
      </c>
      <c r="E652" s="6" t="n">
        <v>35</v>
      </c>
      <c r="F652" s="0" t="n">
        <v>0</v>
      </c>
      <c r="G652" s="0" t="n">
        <v>0</v>
      </c>
      <c r="H652" s="0" t="n">
        <v>1</v>
      </c>
      <c r="I652" s="0" t="n">
        <v>0</v>
      </c>
      <c r="J652" s="0" t="n">
        <v>1</v>
      </c>
      <c r="K652" s="0" t="n">
        <v>0</v>
      </c>
      <c r="L652" s="0" t="n">
        <f aca="false">SUM(COUNTIF(F652,F8),COUNTIF(G652,G8),COUNTIF(H652,H8),COUNTIF(I652,I8),COUNTIF(J652,J8),COUNTIF(K652,K8))</f>
        <v>5</v>
      </c>
      <c r="M652" s="0" t="n">
        <f aca="false">6-L652</f>
        <v>1</v>
      </c>
      <c r="N652" s="0" t="n">
        <f aca="false">COUNTIF(K652,K8)</f>
        <v>1</v>
      </c>
      <c r="O652" s="0" t="n">
        <f aca="false">COUNTIF(J652,J8)</f>
        <v>1</v>
      </c>
      <c r="P652" s="0" t="n">
        <f aca="false">L652-N652-O652</f>
        <v>3</v>
      </c>
      <c r="Q652" s="0" t="n">
        <v>3550</v>
      </c>
    </row>
    <row r="653" customFormat="false" ht="15" hidden="false" customHeight="false" outlineLevel="0" collapsed="false">
      <c r="A653" s="1" t="s">
        <v>84</v>
      </c>
      <c r="B653" s="0" t="s">
        <v>40</v>
      </c>
      <c r="C653" s="0" t="n">
        <v>8</v>
      </c>
      <c r="D653" s="0" t="n">
        <v>24</v>
      </c>
      <c r="E653" s="7" t="n">
        <v>24</v>
      </c>
      <c r="F653" s="0" t="n">
        <v>0</v>
      </c>
      <c r="G653" s="0" t="n">
        <v>1</v>
      </c>
      <c r="H653" s="0" t="n">
        <v>0</v>
      </c>
      <c r="I653" s="0" t="n">
        <v>1</v>
      </c>
      <c r="J653" s="0" t="n">
        <v>0</v>
      </c>
      <c r="L653" s="0" t="n">
        <f aca="false">SUM(COUNTIF(F653,F9),COUNTIF(G653,G9),COUNTIF(H653,H9),COUNTIF(I653,I9),COUNTIF(J653,J9),COUNTIF(K653,K9))</f>
        <v>5</v>
      </c>
      <c r="M653" s="0" t="n">
        <f aca="false">5-L653</f>
        <v>0</v>
      </c>
      <c r="N653" s="0" t="n">
        <f aca="false">COUNTIF(J653,J9)</f>
        <v>1</v>
      </c>
      <c r="P653" s="0" t="n">
        <f aca="false">L653-N653-O653</f>
        <v>4</v>
      </c>
      <c r="Q653" s="0" t="n">
        <v>6375</v>
      </c>
    </row>
    <row r="654" customFormat="false" ht="15" hidden="false" customHeight="false" outlineLevel="0" collapsed="false">
      <c r="A654" s="1" t="s">
        <v>84</v>
      </c>
      <c r="B654" s="0" t="s">
        <v>40</v>
      </c>
      <c r="C654" s="0" t="n">
        <v>9</v>
      </c>
      <c r="D654" s="0" t="n">
        <v>6</v>
      </c>
      <c r="E654" s="0" t="n">
        <v>45</v>
      </c>
      <c r="F654" s="0" t="n">
        <v>0</v>
      </c>
      <c r="G654" s="0" t="n">
        <v>0</v>
      </c>
      <c r="H654" s="0" t="n">
        <v>0</v>
      </c>
      <c r="I654" s="0" t="n">
        <v>1</v>
      </c>
      <c r="J654" s="0" t="n">
        <v>1</v>
      </c>
      <c r="K654" s="0" t="n">
        <v>0</v>
      </c>
      <c r="L654" s="0" t="n">
        <f aca="false">SUM(COUNTIF(F654,F10),COUNTIF(G654,G10),COUNTIF(H654,H10),COUNTIF(I654,I10),COUNTIF(J654,J10),COUNTIF(K654,K10))</f>
        <v>3</v>
      </c>
      <c r="M654" s="0" t="n">
        <f aca="false">6-L654</f>
        <v>3</v>
      </c>
      <c r="N654" s="0" t="n">
        <f aca="false">COUNTIF(K654,K10)</f>
        <v>0</v>
      </c>
      <c r="O654" s="0" t="n">
        <f aca="false">COUNTIF(J654,J10)</f>
        <v>0</v>
      </c>
      <c r="P654" s="0" t="n">
        <f aca="false">L654-N654-O654</f>
        <v>3</v>
      </c>
      <c r="Q654" s="0" t="n">
        <v>3821</v>
      </c>
    </row>
    <row r="655" customFormat="false" ht="15" hidden="false" customHeight="false" outlineLevel="0" collapsed="false">
      <c r="A655" s="1" t="s">
        <v>84</v>
      </c>
      <c r="B655" s="0" t="s">
        <v>40</v>
      </c>
      <c r="C655" s="0" t="n">
        <v>10</v>
      </c>
      <c r="D655" s="0" t="n">
        <v>4</v>
      </c>
      <c r="E655" s="7" t="n">
        <v>4</v>
      </c>
      <c r="F655" s="0" t="n">
        <v>0</v>
      </c>
      <c r="G655" s="0" t="n">
        <v>0</v>
      </c>
      <c r="H655" s="0" t="n">
        <v>0</v>
      </c>
      <c r="I655" s="0" t="n">
        <v>1</v>
      </c>
      <c r="J655" s="0" t="n">
        <v>0</v>
      </c>
      <c r="L655" s="0" t="n">
        <f aca="false">SUM(COUNTIF(F655,F11),COUNTIF(G655,G11),COUNTIF(H655,H11),COUNTIF(I655,I11),COUNTIF(J655,J11),COUNTIF(K655,K11))</f>
        <v>5</v>
      </c>
      <c r="M655" s="0" t="n">
        <f aca="false">5-L655</f>
        <v>0</v>
      </c>
      <c r="N655" s="0" t="n">
        <f aca="false">COUNTIF(J655,J11)</f>
        <v>1</v>
      </c>
      <c r="P655" s="0" t="n">
        <f aca="false">L655-N655-O655</f>
        <v>4</v>
      </c>
      <c r="Q655" s="0" t="n">
        <v>1322</v>
      </c>
    </row>
    <row r="656" customFormat="false" ht="15" hidden="false" customHeight="false" outlineLevel="0" collapsed="false">
      <c r="A656" s="1" t="s">
        <v>84</v>
      </c>
      <c r="B656" s="0" t="s">
        <v>40</v>
      </c>
      <c r="C656" s="0" t="n">
        <v>11</v>
      </c>
      <c r="D656" s="0" t="n">
        <v>25</v>
      </c>
      <c r="E656" s="0" t="n">
        <v>35</v>
      </c>
      <c r="F656" s="0" t="n">
        <v>0</v>
      </c>
      <c r="G656" s="0" t="n">
        <v>0</v>
      </c>
      <c r="H656" s="0" t="n">
        <v>1</v>
      </c>
      <c r="I656" s="0" t="n">
        <v>0</v>
      </c>
      <c r="J656" s="0" t="n">
        <v>1</v>
      </c>
      <c r="K656" s="0" t="n">
        <v>0</v>
      </c>
      <c r="L656" s="0" t="n">
        <f aca="false">SUM(COUNTIF(F656,F12),COUNTIF(G656,G12),COUNTIF(H656,H12),COUNTIF(I656,I12),COUNTIF(J656,J12),COUNTIF(K656,K12))</f>
        <v>4</v>
      </c>
      <c r="M656" s="0" t="n">
        <f aca="false">6-L656</f>
        <v>2</v>
      </c>
      <c r="N656" s="0" t="n">
        <f aca="false">COUNTIF(K656,K12)</f>
        <v>1</v>
      </c>
      <c r="O656" s="0" t="n">
        <f aca="false">COUNTIF(J656,J12)</f>
        <v>1</v>
      </c>
      <c r="P656" s="0" t="n">
        <f aca="false">L656-N656-O656</f>
        <v>2</v>
      </c>
      <c r="Q656" s="0" t="n">
        <v>4082</v>
      </c>
    </row>
    <row r="657" customFormat="false" ht="15" hidden="false" customHeight="false" outlineLevel="0" collapsed="false">
      <c r="A657" s="1" t="s">
        <v>84</v>
      </c>
      <c r="B657" s="0" t="s">
        <v>40</v>
      </c>
      <c r="C657" s="0" t="n">
        <v>12</v>
      </c>
      <c r="D657" s="0" t="n">
        <v>5</v>
      </c>
      <c r="E657" s="0" t="n">
        <v>15</v>
      </c>
      <c r="F657" s="0" t="n">
        <v>1</v>
      </c>
      <c r="G657" s="0" t="n">
        <v>0</v>
      </c>
      <c r="H657" s="0" t="n">
        <v>0</v>
      </c>
      <c r="I657" s="0" t="n">
        <v>0</v>
      </c>
      <c r="J657" s="0" t="n">
        <v>1</v>
      </c>
      <c r="K657" s="0" t="n">
        <v>0</v>
      </c>
      <c r="L657" s="0" t="n">
        <f aca="false">SUM(COUNTIF(F657,F13),COUNTIF(G657,G13),COUNTIF(H657,H13),COUNTIF(I657,I13),COUNTIF(J657,J13),COUNTIF(K657,K13))</f>
        <v>5</v>
      </c>
      <c r="M657" s="0" t="n">
        <f aca="false">6-L657</f>
        <v>1</v>
      </c>
      <c r="N657" s="0" t="n">
        <f aca="false">COUNTIF(K657,K13)</f>
        <v>1</v>
      </c>
      <c r="O657" s="0" t="n">
        <f aca="false">COUNTIF(J657,J13)</f>
        <v>1</v>
      </c>
      <c r="P657" s="0" t="n">
        <f aca="false">L657-N657-O657</f>
        <v>3</v>
      </c>
      <c r="Q657" s="0" t="n">
        <v>3906</v>
      </c>
    </row>
    <row r="658" customFormat="false" ht="15" hidden="false" customHeight="false" outlineLevel="0" collapsed="false">
      <c r="A658" s="1" t="s">
        <v>84</v>
      </c>
      <c r="B658" s="0" t="s">
        <v>40</v>
      </c>
      <c r="C658" s="0" t="n">
        <v>13</v>
      </c>
      <c r="D658" s="0" t="n">
        <v>34</v>
      </c>
      <c r="E658" s="0" t="n">
        <v>24</v>
      </c>
      <c r="F658" s="0" t="n">
        <v>0</v>
      </c>
      <c r="G658" s="0" t="n">
        <v>1</v>
      </c>
      <c r="H658" s="0" t="n">
        <v>0</v>
      </c>
      <c r="I658" s="0" t="n">
        <v>1</v>
      </c>
      <c r="J658" s="0" t="n">
        <v>0</v>
      </c>
      <c r="L658" s="0" t="n">
        <f aca="false">SUM(COUNTIF(F658,F14),COUNTIF(G658,G14),COUNTIF(H658,H14),COUNTIF(I658,I14),COUNTIF(J658,J14),COUNTIF(K658,K14))</f>
        <v>3</v>
      </c>
      <c r="M658" s="0" t="n">
        <f aca="false">5-L658</f>
        <v>2</v>
      </c>
      <c r="N658" s="0" t="n">
        <f aca="false">COUNTIF(J658,J14)</f>
        <v>1</v>
      </c>
      <c r="O658" s="0" t="n">
        <f aca="false">COUNTIF(I658,I14)</f>
        <v>1</v>
      </c>
      <c r="P658" s="0" t="n">
        <f aca="false">L658-N658-O658</f>
        <v>1</v>
      </c>
      <c r="Q658" s="0" t="n">
        <v>1500</v>
      </c>
    </row>
    <row r="659" customFormat="false" ht="15" hidden="false" customHeight="false" outlineLevel="0" collapsed="false">
      <c r="A659" s="1" t="s">
        <v>84</v>
      </c>
      <c r="B659" s="0" t="s">
        <v>40</v>
      </c>
      <c r="C659" s="0" t="n">
        <v>14</v>
      </c>
      <c r="D659" s="0" t="n">
        <v>35</v>
      </c>
      <c r="E659" s="0" t="n">
        <v>15</v>
      </c>
      <c r="F659" s="0" t="n">
        <v>1</v>
      </c>
      <c r="G659" s="0" t="n">
        <v>0</v>
      </c>
      <c r="H659" s="0" t="n">
        <v>0</v>
      </c>
      <c r="I659" s="0" t="n">
        <v>0</v>
      </c>
      <c r="J659" s="0" t="n">
        <v>1</v>
      </c>
      <c r="K659" s="0" t="n">
        <v>0</v>
      </c>
      <c r="L659" s="0" t="n">
        <f aca="false">SUM(COUNTIF(F659,F15),COUNTIF(G659,G15),COUNTIF(H659,H15),COUNTIF(I659,I15),COUNTIF(J659,J15),COUNTIF(K659,K15))</f>
        <v>4</v>
      </c>
      <c r="M659" s="0" t="n">
        <f aca="false">6-L659</f>
        <v>2</v>
      </c>
      <c r="N659" s="0" t="n">
        <f aca="false">COUNTIF(K659,K15)</f>
        <v>1</v>
      </c>
      <c r="O659" s="0" t="n">
        <f aca="false">COUNTIF(J659,J15)</f>
        <v>1</v>
      </c>
      <c r="P659" s="0" t="n">
        <f aca="false">L659-N659-O659</f>
        <v>2</v>
      </c>
      <c r="Q659" s="0" t="n">
        <v>2403</v>
      </c>
      <c r="R659" s="8" t="n">
        <f aca="false">SUM(L646:L659)</f>
        <v>60</v>
      </c>
    </row>
    <row r="660" customFormat="false" ht="15" hidden="false" customHeight="false" outlineLevel="0" collapsed="false">
      <c r="A660" s="1" t="s">
        <v>85</v>
      </c>
      <c r="B660" s="0" t="s">
        <v>36</v>
      </c>
      <c r="C660" s="0" t="n">
        <v>1</v>
      </c>
      <c r="D660" s="0" t="n">
        <v>15</v>
      </c>
      <c r="E660" s="0" t="n">
        <v>235</v>
      </c>
      <c r="F660" s="0" t="n">
        <v>0</v>
      </c>
      <c r="G660" s="0" t="n">
        <v>1</v>
      </c>
      <c r="H660" s="0" t="n">
        <v>1</v>
      </c>
      <c r="I660" s="0" t="n">
        <v>0</v>
      </c>
      <c r="J660" s="0" t="n">
        <v>1</v>
      </c>
      <c r="K660" s="0" t="n">
        <v>0</v>
      </c>
      <c r="L660" s="0" t="n">
        <f aca="false">SUM(COUNTIF(F660,F2),COUNTIF(G660,G2),COUNTIF(H660,H2),COUNTIF(I660,I2),COUNTIF(J660,J2),COUNTIF(K660,K2))</f>
        <v>3</v>
      </c>
      <c r="M660" s="0" t="n">
        <f aca="false">6-L660</f>
        <v>3</v>
      </c>
      <c r="N660" s="0" t="n">
        <f aca="false">COUNTIF(K660,K2)</f>
        <v>1</v>
      </c>
      <c r="O660" s="0" t="n">
        <f aca="false">COUNTIF(J660,J2)</f>
        <v>1</v>
      </c>
      <c r="P660" s="0" t="n">
        <f aca="false">L660-N660-O660</f>
        <v>1</v>
      </c>
      <c r="Q660" s="0" t="n">
        <v>1556</v>
      </c>
    </row>
    <row r="661" customFormat="false" ht="15" hidden="false" customHeight="false" outlineLevel="0" collapsed="false">
      <c r="A661" s="1" t="s">
        <v>85</v>
      </c>
      <c r="B661" s="0" t="s">
        <v>36</v>
      </c>
      <c r="C661" s="0" t="n">
        <v>2</v>
      </c>
      <c r="D661" s="0" t="n">
        <v>45</v>
      </c>
      <c r="E661" s="6" t="n">
        <v>4</v>
      </c>
      <c r="F661" s="0" t="n">
        <v>0</v>
      </c>
      <c r="G661" s="0" t="n">
        <v>0</v>
      </c>
      <c r="H661" s="0" t="n">
        <v>0</v>
      </c>
      <c r="I661" s="0" t="n">
        <v>1</v>
      </c>
      <c r="J661" s="0" t="n">
        <v>0</v>
      </c>
      <c r="K661" s="0" t="n">
        <v>0</v>
      </c>
      <c r="L661" s="0" t="n">
        <f aca="false">SUM(COUNTIF(F661,F3),COUNTIF(G661,G3),COUNTIF(H661,H3),COUNTIF(I661,I3),COUNTIF(J661,J3),COUNTIF(K661,K3))</f>
        <v>5</v>
      </c>
      <c r="M661" s="0" t="n">
        <f aca="false">6-L661</f>
        <v>1</v>
      </c>
      <c r="N661" s="0" t="n">
        <f aca="false">COUNTIF(K661,K3)</f>
        <v>1</v>
      </c>
      <c r="O661" s="0" t="n">
        <f aca="false">COUNTIF(J661,J3)</f>
        <v>0</v>
      </c>
      <c r="P661" s="0" t="n">
        <f aca="false">L661-N661-O661</f>
        <v>4</v>
      </c>
      <c r="Q661" s="0" t="n">
        <v>1900</v>
      </c>
    </row>
    <row r="662" customFormat="false" ht="15" hidden="false" customHeight="false" outlineLevel="0" collapsed="false">
      <c r="A662" s="1" t="s">
        <v>85</v>
      </c>
      <c r="B662" s="0" t="s">
        <v>36</v>
      </c>
      <c r="C662" s="0" t="n">
        <v>3</v>
      </c>
      <c r="D662" s="0" t="n">
        <v>6</v>
      </c>
      <c r="E662" s="7" t="n">
        <v>6</v>
      </c>
      <c r="F662" s="0" t="n">
        <v>0</v>
      </c>
      <c r="G662" s="0" t="n">
        <v>0</v>
      </c>
      <c r="H662" s="0" t="n">
        <v>0</v>
      </c>
      <c r="I662" s="0" t="n">
        <v>0</v>
      </c>
      <c r="J662" s="0" t="n">
        <v>0</v>
      </c>
      <c r="K662" s="0" t="n">
        <v>1</v>
      </c>
      <c r="L662" s="0" t="n">
        <f aca="false">SUM(COUNTIF(F662,F4),COUNTIF(G662,G4),COUNTIF(H662,H4),COUNTIF(I662,I4),COUNTIF(J662,J4),COUNTIF(K662,K4))</f>
        <v>6</v>
      </c>
      <c r="M662" s="0" t="n">
        <f aca="false">6-L662</f>
        <v>0</v>
      </c>
      <c r="N662" s="0" t="n">
        <f aca="false">COUNTIF(K662,K4)</f>
        <v>1</v>
      </c>
      <c r="O662" s="0" t="n">
        <f aca="false">COUNTIF(J662,J4)</f>
        <v>1</v>
      </c>
      <c r="P662" s="0" t="n">
        <f aca="false">L662-N662-O662</f>
        <v>4</v>
      </c>
      <c r="Q662" s="0" t="n">
        <v>1068</v>
      </c>
    </row>
    <row r="663" customFormat="false" ht="15" hidden="false" customHeight="false" outlineLevel="0" collapsed="false">
      <c r="A663" s="1" t="s">
        <v>85</v>
      </c>
      <c r="B663" s="0" t="s">
        <v>36</v>
      </c>
      <c r="C663" s="0" t="n">
        <v>4</v>
      </c>
      <c r="D663" s="0" t="n">
        <v>4</v>
      </c>
      <c r="E663" s="7" t="n">
        <v>4</v>
      </c>
      <c r="F663" s="0" t="n">
        <v>0</v>
      </c>
      <c r="G663" s="0" t="n">
        <v>0</v>
      </c>
      <c r="H663" s="0" t="n">
        <v>0</v>
      </c>
      <c r="I663" s="0" t="n">
        <v>1</v>
      </c>
      <c r="J663" s="0" t="n">
        <v>0</v>
      </c>
      <c r="L663" s="0" t="n">
        <f aca="false">SUM(COUNTIF(F663,F5),COUNTIF(G663,G5),COUNTIF(H663,H5),COUNTIF(I663,I5),COUNTIF(J663,J5),COUNTIF(K663,K5))</f>
        <v>5</v>
      </c>
      <c r="M663" s="0" t="n">
        <f aca="false">5-L663</f>
        <v>0</v>
      </c>
      <c r="N663" s="0" t="n">
        <f aca="false">COUNTIF(J663,J5)</f>
        <v>1</v>
      </c>
      <c r="O663" s="0" t="n">
        <f aca="false">COUNTIF(I663,I5)</f>
        <v>1</v>
      </c>
      <c r="P663" s="0" t="n">
        <f aca="false">L663-N663-O663</f>
        <v>3</v>
      </c>
      <c r="Q663" s="0" t="n">
        <v>1878</v>
      </c>
    </row>
    <row r="664" customFormat="false" ht="15" hidden="false" customHeight="false" outlineLevel="0" collapsed="false">
      <c r="A664" s="1" t="s">
        <v>85</v>
      </c>
      <c r="B664" s="0" t="s">
        <v>36</v>
      </c>
      <c r="C664" s="0" t="n">
        <v>5</v>
      </c>
      <c r="D664" s="0" t="n">
        <v>5</v>
      </c>
      <c r="E664" s="7" t="n">
        <v>5</v>
      </c>
      <c r="F664" s="0" t="n">
        <v>0</v>
      </c>
      <c r="G664" s="0" t="n">
        <v>0</v>
      </c>
      <c r="H664" s="0" t="n">
        <v>0</v>
      </c>
      <c r="I664" s="0" t="n">
        <v>0</v>
      </c>
      <c r="J664" s="0" t="n">
        <v>1</v>
      </c>
      <c r="L664" s="0" t="n">
        <f aca="false">SUM(COUNTIF(F664,F6),COUNTIF(G664,G6),COUNTIF(H664,H6),COUNTIF(I664,I6),COUNTIF(J664,J6),COUNTIF(K664,K6))</f>
        <v>5</v>
      </c>
      <c r="M664" s="0" t="n">
        <f aca="false">5-L664</f>
        <v>0</v>
      </c>
      <c r="N664" s="0" t="n">
        <f aca="false">COUNTIF(J664,J6)</f>
        <v>1</v>
      </c>
      <c r="P664" s="0" t="n">
        <f aca="false">L664-N664-O664</f>
        <v>4</v>
      </c>
      <c r="Q664" s="0" t="n">
        <v>2682</v>
      </c>
    </row>
    <row r="665" customFormat="false" ht="15" hidden="false" customHeight="false" outlineLevel="0" collapsed="false">
      <c r="A665" s="1" t="s">
        <v>85</v>
      </c>
      <c r="B665" s="0" t="s">
        <v>36</v>
      </c>
      <c r="C665" s="0" t="n">
        <v>6</v>
      </c>
      <c r="D665" s="0" t="n">
        <v>15</v>
      </c>
      <c r="E665" s="6" t="n">
        <v>1</v>
      </c>
      <c r="F665" s="0" t="n">
        <v>1</v>
      </c>
      <c r="G665" s="0" t="n">
        <v>0</v>
      </c>
      <c r="H665" s="0" t="n">
        <v>0</v>
      </c>
      <c r="I665" s="0" t="n">
        <v>0</v>
      </c>
      <c r="J665" s="0" t="n">
        <v>0</v>
      </c>
      <c r="K665" s="0" t="n">
        <v>0</v>
      </c>
      <c r="L665" s="0" t="n">
        <f aca="false">SUM(COUNTIF(F665,F7),COUNTIF(G665,G7),COUNTIF(H665,H7),COUNTIF(I665,I7),COUNTIF(J665,J7),COUNTIF(K665,K7))</f>
        <v>5</v>
      </c>
      <c r="M665" s="0" t="n">
        <f aca="false">6-L665</f>
        <v>1</v>
      </c>
      <c r="N665" s="0" t="n">
        <f aca="false">COUNTIF(K665,K7)</f>
        <v>1</v>
      </c>
      <c r="O665" s="0" t="n">
        <f aca="false">COUNTIF(J665,J7)</f>
        <v>0</v>
      </c>
      <c r="P665" s="0" t="n">
        <f aca="false">L665-N665-O665</f>
        <v>4</v>
      </c>
      <c r="Q665" s="0" t="n">
        <v>2190</v>
      </c>
    </row>
    <row r="666" customFormat="false" ht="15" hidden="false" customHeight="false" outlineLevel="0" collapsed="false">
      <c r="A666" s="1" t="s">
        <v>85</v>
      </c>
      <c r="B666" s="0" t="s">
        <v>36</v>
      </c>
      <c r="C666" s="0" t="n">
        <v>7</v>
      </c>
      <c r="D666" s="0" t="n">
        <v>345</v>
      </c>
      <c r="E666" s="6" t="n">
        <v>5</v>
      </c>
      <c r="F666" s="0" t="n">
        <v>0</v>
      </c>
      <c r="G666" s="0" t="n">
        <v>0</v>
      </c>
      <c r="H666" s="0" t="n">
        <v>0</v>
      </c>
      <c r="I666" s="0" t="n">
        <v>0</v>
      </c>
      <c r="J666" s="0" t="n">
        <v>1</v>
      </c>
      <c r="K666" s="0" t="n">
        <v>0</v>
      </c>
      <c r="L666" s="0" t="n">
        <f aca="false">SUM(COUNTIF(F666,F8),COUNTIF(G666,G8),COUNTIF(H666,H8),COUNTIF(I666,I8),COUNTIF(J666,J8),COUNTIF(K666,K8))</f>
        <v>4</v>
      </c>
      <c r="M666" s="0" t="n">
        <f aca="false">6-L666</f>
        <v>2</v>
      </c>
      <c r="N666" s="0" t="n">
        <f aca="false">COUNTIF(K666,K8)</f>
        <v>1</v>
      </c>
      <c r="O666" s="0" t="n">
        <f aca="false">COUNTIF(J666,J8)</f>
        <v>1</v>
      </c>
      <c r="P666" s="0" t="n">
        <f aca="false">L666-N666-O666</f>
        <v>2</v>
      </c>
      <c r="Q666" s="0" t="n">
        <v>1016</v>
      </c>
    </row>
    <row r="667" customFormat="false" ht="15" hidden="false" customHeight="false" outlineLevel="0" collapsed="false">
      <c r="A667" s="1" t="s">
        <v>85</v>
      </c>
      <c r="B667" s="0" t="s">
        <v>36</v>
      </c>
      <c r="C667" s="0" t="n">
        <v>8</v>
      </c>
      <c r="D667" s="0" t="n">
        <v>24</v>
      </c>
      <c r="E667" s="7" t="n">
        <v>24</v>
      </c>
      <c r="F667" s="0" t="n">
        <v>0</v>
      </c>
      <c r="G667" s="0" t="n">
        <v>1</v>
      </c>
      <c r="H667" s="0" t="n">
        <v>0</v>
      </c>
      <c r="I667" s="0" t="n">
        <v>1</v>
      </c>
      <c r="J667" s="0" t="n">
        <v>0</v>
      </c>
      <c r="L667" s="0" t="n">
        <f aca="false">SUM(COUNTIF(F667,F9),COUNTIF(G667,G9),COUNTIF(H667,H9),COUNTIF(I667,I9),COUNTIF(J667,J9),COUNTIF(K667,K9))</f>
        <v>5</v>
      </c>
      <c r="M667" s="0" t="n">
        <f aca="false">5-L667</f>
        <v>0</v>
      </c>
      <c r="N667" s="0" t="n">
        <f aca="false">COUNTIF(J667,J9)</f>
        <v>1</v>
      </c>
      <c r="P667" s="0" t="n">
        <f aca="false">L667-N667-O667</f>
        <v>4</v>
      </c>
      <c r="Q667" s="0" t="n">
        <v>713</v>
      </c>
    </row>
    <row r="668" customFormat="false" ht="15" hidden="false" customHeight="false" outlineLevel="0" collapsed="false">
      <c r="A668" s="1" t="s">
        <v>85</v>
      </c>
      <c r="B668" s="0" t="s">
        <v>36</v>
      </c>
      <c r="C668" s="0" t="n">
        <v>9</v>
      </c>
      <c r="D668" s="0" t="n">
        <v>6</v>
      </c>
      <c r="E668" s="7" t="n">
        <v>6</v>
      </c>
      <c r="F668" s="0" t="n">
        <v>0</v>
      </c>
      <c r="G668" s="0" t="n">
        <v>0</v>
      </c>
      <c r="H668" s="0" t="n">
        <v>0</v>
      </c>
      <c r="I668" s="0" t="n">
        <v>0</v>
      </c>
      <c r="J668" s="0" t="n">
        <v>0</v>
      </c>
      <c r="K668" s="0" t="n">
        <v>1</v>
      </c>
      <c r="L668" s="0" t="n">
        <f aca="false">SUM(COUNTIF(F668,F10),COUNTIF(G668,G10),COUNTIF(H668,H10),COUNTIF(I668,I10),COUNTIF(J668,J10),COUNTIF(K668,K10))</f>
        <v>6</v>
      </c>
      <c r="M668" s="0" t="n">
        <f aca="false">6-L668</f>
        <v>0</v>
      </c>
      <c r="N668" s="0" t="n">
        <f aca="false">COUNTIF(K668,K10)</f>
        <v>1</v>
      </c>
      <c r="O668" s="0" t="n">
        <f aca="false">COUNTIF(J668,J10)</f>
        <v>1</v>
      </c>
      <c r="P668" s="0" t="n">
        <f aca="false">L668-N668-O668</f>
        <v>4</v>
      </c>
      <c r="Q668" s="0" t="n">
        <v>1668</v>
      </c>
    </row>
    <row r="669" customFormat="false" ht="15" hidden="false" customHeight="false" outlineLevel="0" collapsed="false">
      <c r="A669" s="1" t="s">
        <v>85</v>
      </c>
      <c r="B669" s="0" t="s">
        <v>36</v>
      </c>
      <c r="C669" s="0" t="n">
        <v>10</v>
      </c>
      <c r="D669" s="0" t="n">
        <v>4</v>
      </c>
      <c r="E669" s="7" t="n">
        <v>4</v>
      </c>
      <c r="F669" s="0" t="n">
        <v>0</v>
      </c>
      <c r="G669" s="0" t="n">
        <v>0</v>
      </c>
      <c r="H669" s="0" t="n">
        <v>0</v>
      </c>
      <c r="I669" s="0" t="n">
        <v>1</v>
      </c>
      <c r="J669" s="0" t="n">
        <v>0</v>
      </c>
      <c r="L669" s="0" t="n">
        <f aca="false">SUM(COUNTIF(F669,F11),COUNTIF(G669,G11),COUNTIF(H669,H11),COUNTIF(I669,I11),COUNTIF(J669,J11),COUNTIF(K669,K11))</f>
        <v>5</v>
      </c>
      <c r="M669" s="0" t="n">
        <f aca="false">5-L669</f>
        <v>0</v>
      </c>
      <c r="N669" s="0" t="n">
        <f aca="false">COUNTIF(J669,J11)</f>
        <v>1</v>
      </c>
      <c r="P669" s="0" t="n">
        <f aca="false">L669-N669-O669</f>
        <v>4</v>
      </c>
      <c r="Q669" s="0" t="n">
        <v>668</v>
      </c>
    </row>
    <row r="670" customFormat="false" ht="15" hidden="false" customHeight="false" outlineLevel="0" collapsed="false">
      <c r="A670" s="1" t="s">
        <v>85</v>
      </c>
      <c r="B670" s="0" t="s">
        <v>36</v>
      </c>
      <c r="C670" s="0" t="n">
        <v>11</v>
      </c>
      <c r="D670" s="0" t="n">
        <v>25</v>
      </c>
      <c r="E670" s="7" t="n">
        <v>25</v>
      </c>
      <c r="F670" s="0" t="n">
        <v>0</v>
      </c>
      <c r="G670" s="0" t="n">
        <v>1</v>
      </c>
      <c r="H670" s="0" t="n">
        <v>0</v>
      </c>
      <c r="I670" s="0" t="n">
        <v>0</v>
      </c>
      <c r="J670" s="0" t="n">
        <v>1</v>
      </c>
      <c r="K670" s="0" t="n">
        <v>0</v>
      </c>
      <c r="L670" s="0" t="n">
        <f aca="false">SUM(COUNTIF(F670,F12),COUNTIF(G670,G12),COUNTIF(H670,H12),COUNTIF(I670,I12),COUNTIF(J670,J12),COUNTIF(K670,K12))</f>
        <v>6</v>
      </c>
      <c r="M670" s="0" t="n">
        <f aca="false">6-L670</f>
        <v>0</v>
      </c>
      <c r="N670" s="0" t="n">
        <f aca="false">COUNTIF(K670,K12)</f>
        <v>1</v>
      </c>
      <c r="O670" s="0" t="n">
        <f aca="false">COUNTIF(J670,J12)</f>
        <v>1</v>
      </c>
      <c r="P670" s="0" t="n">
        <f aca="false">L670-N670-O670</f>
        <v>4</v>
      </c>
      <c r="Q670" s="0" t="n">
        <v>2095</v>
      </c>
    </row>
    <row r="671" customFormat="false" ht="15" hidden="false" customHeight="false" outlineLevel="0" collapsed="false">
      <c r="A671" s="1" t="s">
        <v>85</v>
      </c>
      <c r="B671" s="0" t="s">
        <v>36</v>
      </c>
      <c r="C671" s="0" t="n">
        <v>12</v>
      </c>
      <c r="D671" s="0" t="n">
        <v>5</v>
      </c>
      <c r="E671" s="0" t="n">
        <v>45</v>
      </c>
      <c r="F671" s="0" t="n">
        <v>0</v>
      </c>
      <c r="G671" s="0" t="n">
        <v>0</v>
      </c>
      <c r="H671" s="0" t="n">
        <v>0</v>
      </c>
      <c r="I671" s="0" t="n">
        <v>1</v>
      </c>
      <c r="J671" s="0" t="n">
        <v>1</v>
      </c>
      <c r="K671" s="0" t="n">
        <v>0</v>
      </c>
      <c r="L671" s="0" t="n">
        <f aca="false">SUM(COUNTIF(F671,F13),COUNTIF(G671,G13),COUNTIF(H671,H13),COUNTIF(I671,I13),COUNTIF(J671,J13),COUNTIF(K671,K13))</f>
        <v>5</v>
      </c>
      <c r="M671" s="0" t="n">
        <f aca="false">6-L671</f>
        <v>1</v>
      </c>
      <c r="N671" s="0" t="n">
        <f aca="false">COUNTIF(K671,K13)</f>
        <v>1</v>
      </c>
      <c r="O671" s="0" t="n">
        <f aca="false">COUNTIF(J671,J13)</f>
        <v>1</v>
      </c>
      <c r="P671" s="0" t="n">
        <f aca="false">L671-N671-O671</f>
        <v>3</v>
      </c>
      <c r="Q671" s="0" t="n">
        <v>1904</v>
      </c>
    </row>
    <row r="672" customFormat="false" ht="15" hidden="false" customHeight="false" outlineLevel="0" collapsed="false">
      <c r="A672" s="1" t="s">
        <v>85</v>
      </c>
      <c r="B672" s="0" t="s">
        <v>36</v>
      </c>
      <c r="C672" s="0" t="n">
        <v>13</v>
      </c>
      <c r="D672" s="0" t="n">
        <v>34</v>
      </c>
      <c r="E672" s="6" t="n">
        <v>3</v>
      </c>
      <c r="F672" s="0" t="n">
        <v>0</v>
      </c>
      <c r="G672" s="0" t="n">
        <v>0</v>
      </c>
      <c r="H672" s="0" t="n">
        <v>1</v>
      </c>
      <c r="I672" s="0" t="n">
        <v>0</v>
      </c>
      <c r="J672" s="0" t="n">
        <v>0</v>
      </c>
      <c r="L672" s="0" t="n">
        <f aca="false">SUM(COUNTIF(F672,F14),COUNTIF(G672,G14),COUNTIF(H672,H14),COUNTIF(I672,I14),COUNTIF(J672,J14),COUNTIF(K672,K14))</f>
        <v>4</v>
      </c>
      <c r="M672" s="0" t="n">
        <f aca="false">5-L672</f>
        <v>1</v>
      </c>
      <c r="N672" s="0" t="n">
        <f aca="false">COUNTIF(J672,J14)</f>
        <v>1</v>
      </c>
      <c r="O672" s="0" t="n">
        <f aca="false">COUNTIF(I672,I14)</f>
        <v>0</v>
      </c>
      <c r="P672" s="0" t="n">
        <f aca="false">L672-N672-O672</f>
        <v>3</v>
      </c>
      <c r="Q672" s="0" t="n">
        <v>3623</v>
      </c>
    </row>
    <row r="673" customFormat="false" ht="15" hidden="false" customHeight="false" outlineLevel="0" collapsed="false">
      <c r="A673" s="1" t="s">
        <v>85</v>
      </c>
      <c r="B673" s="0" t="s">
        <v>36</v>
      </c>
      <c r="C673" s="0" t="n">
        <v>14</v>
      </c>
      <c r="D673" s="0" t="n">
        <v>35</v>
      </c>
      <c r="E673" s="0" t="n">
        <v>6</v>
      </c>
      <c r="F673" s="0" t="n">
        <v>0</v>
      </c>
      <c r="G673" s="0" t="n">
        <v>0</v>
      </c>
      <c r="H673" s="0" t="n">
        <v>0</v>
      </c>
      <c r="I673" s="0" t="n">
        <v>0</v>
      </c>
      <c r="J673" s="0" t="n">
        <v>0</v>
      </c>
      <c r="K673" s="0" t="n">
        <v>1</v>
      </c>
      <c r="L673" s="0" t="n">
        <f aca="false">SUM(COUNTIF(F673,F15),COUNTIF(G673,G15),COUNTIF(H673,H15),COUNTIF(I673,I15),COUNTIF(J673,J15),COUNTIF(K673,K15))</f>
        <v>3</v>
      </c>
      <c r="M673" s="0" t="n">
        <f aca="false">6-L673</f>
        <v>3</v>
      </c>
      <c r="N673" s="0" t="n">
        <f aca="false">COUNTIF(K673,K15)</f>
        <v>0</v>
      </c>
      <c r="O673" s="0" t="n">
        <f aca="false">COUNTIF(J673,J15)</f>
        <v>0</v>
      </c>
      <c r="P673" s="0" t="n">
        <f aca="false">L673-N673-O673</f>
        <v>3</v>
      </c>
      <c r="Q673" s="0" t="n">
        <v>2213</v>
      </c>
      <c r="R673" s="8" t="n">
        <f aca="false">SUM(L660:L673)</f>
        <v>67</v>
      </c>
    </row>
    <row r="674" customFormat="false" ht="15" hidden="false" customHeight="false" outlineLevel="0" collapsed="false">
      <c r="A674" s="1" t="s">
        <v>86</v>
      </c>
      <c r="B674" s="0" t="s">
        <v>38</v>
      </c>
      <c r="C674" s="0" t="n">
        <v>1</v>
      </c>
      <c r="D674" s="0" t="n">
        <v>15</v>
      </c>
      <c r="E674" s="6" t="n">
        <v>5</v>
      </c>
      <c r="F674" s="0" t="n">
        <v>0</v>
      </c>
      <c r="G674" s="0" t="n">
        <v>0</v>
      </c>
      <c r="H674" s="0" t="n">
        <v>0</v>
      </c>
      <c r="I674" s="0" t="n">
        <v>0</v>
      </c>
      <c r="J674" s="0" t="n">
        <v>1</v>
      </c>
      <c r="K674" s="0" t="n">
        <v>0</v>
      </c>
      <c r="L674" s="0" t="n">
        <f aca="false">SUM(COUNTIF(F674,F2),COUNTIF(G674,G2),COUNTIF(H674,H2),COUNTIF(I674,I2),COUNTIF(J674,J2),COUNTIF(K674,K2))</f>
        <v>5</v>
      </c>
      <c r="M674" s="0" t="n">
        <f aca="false">6-L674</f>
        <v>1</v>
      </c>
      <c r="N674" s="0" t="n">
        <f aca="false">COUNTIF(K674,K2)</f>
        <v>1</v>
      </c>
      <c r="O674" s="0" t="n">
        <f aca="false">COUNTIF(J674,J2)</f>
        <v>1</v>
      </c>
      <c r="P674" s="0" t="n">
        <f aca="false">L674-N674-O674</f>
        <v>3</v>
      </c>
      <c r="Q674" s="0" t="n">
        <v>9519</v>
      </c>
    </row>
    <row r="675" customFormat="false" ht="15" hidden="false" customHeight="false" outlineLevel="0" collapsed="false">
      <c r="A675" s="1" t="s">
        <v>86</v>
      </c>
      <c r="B675" s="0" t="s">
        <v>38</v>
      </c>
      <c r="C675" s="0" t="n">
        <v>2</v>
      </c>
      <c r="D675" s="0" t="n">
        <v>45</v>
      </c>
      <c r="E675" s="0" t="n">
        <v>6</v>
      </c>
      <c r="F675" s="0" t="n">
        <v>0</v>
      </c>
      <c r="G675" s="0" t="n">
        <v>0</v>
      </c>
      <c r="H675" s="0" t="n">
        <v>0</v>
      </c>
      <c r="I675" s="0" t="n">
        <v>0</v>
      </c>
      <c r="J675" s="0" t="n">
        <v>0</v>
      </c>
      <c r="K675" s="0" t="n">
        <v>1</v>
      </c>
      <c r="L675" s="0" t="n">
        <f aca="false">SUM(COUNTIF(F675,F3),COUNTIF(G675,G3),COUNTIF(H675,H3),COUNTIF(I675,I3),COUNTIF(J675,J3),COUNTIF(K675,K3))</f>
        <v>3</v>
      </c>
      <c r="M675" s="0" t="n">
        <f aca="false">6-L675</f>
        <v>3</v>
      </c>
      <c r="N675" s="0" t="n">
        <f aca="false">COUNTIF(K675,K3)</f>
        <v>0</v>
      </c>
      <c r="O675" s="0" t="n">
        <f aca="false">COUNTIF(J675,J3)</f>
        <v>0</v>
      </c>
      <c r="P675" s="0" t="n">
        <f aca="false">L675-N675-O675</f>
        <v>3</v>
      </c>
      <c r="Q675" s="0" t="n">
        <v>7989</v>
      </c>
    </row>
    <row r="676" customFormat="false" ht="15" hidden="false" customHeight="false" outlineLevel="0" collapsed="false">
      <c r="A676" s="1" t="s">
        <v>86</v>
      </c>
      <c r="B676" s="0" t="s">
        <v>38</v>
      </c>
      <c r="C676" s="0" t="n">
        <v>3</v>
      </c>
      <c r="D676" s="0" t="n">
        <v>6</v>
      </c>
      <c r="E676" s="0" t="n">
        <v>2</v>
      </c>
      <c r="F676" s="0" t="n">
        <v>0</v>
      </c>
      <c r="G676" s="0" t="n">
        <v>1</v>
      </c>
      <c r="H676" s="0" t="n">
        <v>0</v>
      </c>
      <c r="I676" s="0" t="n">
        <v>0</v>
      </c>
      <c r="J676" s="0" t="n">
        <v>0</v>
      </c>
      <c r="K676" s="0" t="n">
        <v>0</v>
      </c>
      <c r="L676" s="0" t="n">
        <f aca="false">SUM(COUNTIF(F676,F4),COUNTIF(G676,G4),COUNTIF(H676,H4),COUNTIF(I676,I4),COUNTIF(J676,J4),COUNTIF(K676,K4))</f>
        <v>4</v>
      </c>
      <c r="M676" s="0" t="n">
        <f aca="false">6-L676</f>
        <v>2</v>
      </c>
      <c r="N676" s="0" t="n">
        <f aca="false">COUNTIF(K676,K4)</f>
        <v>0</v>
      </c>
      <c r="O676" s="0" t="n">
        <f aca="false">COUNTIF(J676,J4)</f>
        <v>1</v>
      </c>
      <c r="P676" s="0" t="n">
        <f aca="false">L676-N676-O676</f>
        <v>3</v>
      </c>
      <c r="Q676" s="0" t="n">
        <v>5893</v>
      </c>
    </row>
    <row r="677" customFormat="false" ht="15" hidden="false" customHeight="false" outlineLevel="0" collapsed="false">
      <c r="A677" s="1" t="s">
        <v>86</v>
      </c>
      <c r="B677" s="0" t="s">
        <v>38</v>
      </c>
      <c r="C677" s="0" t="n">
        <v>4</v>
      </c>
      <c r="D677" s="0" t="n">
        <v>4</v>
      </c>
      <c r="E677" s="0" t="n">
        <v>1</v>
      </c>
      <c r="F677" s="0" t="n">
        <v>1</v>
      </c>
      <c r="G677" s="0" t="n">
        <v>0</v>
      </c>
      <c r="H677" s="0" t="n">
        <v>0</v>
      </c>
      <c r="I677" s="0" t="n">
        <v>0</v>
      </c>
      <c r="J677" s="0" t="n">
        <v>0</v>
      </c>
      <c r="L677" s="0" t="n">
        <f aca="false">SUM(COUNTIF(F677,F5),COUNTIF(G677,G5),COUNTIF(H677,H5),COUNTIF(I677,I5),COUNTIF(J677,J5),COUNTIF(K677,K5))</f>
        <v>3</v>
      </c>
      <c r="M677" s="0" t="n">
        <f aca="false">5-L677</f>
        <v>2</v>
      </c>
      <c r="N677" s="0" t="n">
        <f aca="false">COUNTIF(J677,J5)</f>
        <v>1</v>
      </c>
      <c r="O677" s="0" t="n">
        <f aca="false">COUNTIF(I677,I5)</f>
        <v>0</v>
      </c>
      <c r="P677" s="0" t="n">
        <f aca="false">L677-N677-O677</f>
        <v>2</v>
      </c>
      <c r="Q677" s="0" t="n">
        <v>4206</v>
      </c>
    </row>
    <row r="678" customFormat="false" ht="15" hidden="false" customHeight="false" outlineLevel="0" collapsed="false">
      <c r="A678" s="1" t="s">
        <v>86</v>
      </c>
      <c r="B678" s="0" t="s">
        <v>38</v>
      </c>
      <c r="C678" s="0" t="n">
        <v>5</v>
      </c>
      <c r="D678" s="0" t="n">
        <v>5</v>
      </c>
      <c r="E678" s="7" t="n">
        <v>5</v>
      </c>
      <c r="F678" s="0" t="n">
        <v>0</v>
      </c>
      <c r="G678" s="0" t="n">
        <v>0</v>
      </c>
      <c r="H678" s="0" t="n">
        <v>0</v>
      </c>
      <c r="I678" s="0" t="n">
        <v>0</v>
      </c>
      <c r="J678" s="0" t="n">
        <v>1</v>
      </c>
      <c r="L678" s="0" t="n">
        <f aca="false">SUM(COUNTIF(F678,F6),COUNTIF(G678,G6),COUNTIF(H678,H6),COUNTIF(I678,I6),COUNTIF(J678,J6),COUNTIF(K678,K6))</f>
        <v>5</v>
      </c>
      <c r="M678" s="0" t="n">
        <f aca="false">5-L678</f>
        <v>0</v>
      </c>
      <c r="N678" s="0" t="n">
        <f aca="false">COUNTIF(J678,J6)</f>
        <v>1</v>
      </c>
      <c r="P678" s="0" t="n">
        <f aca="false">L678-N678-O678</f>
        <v>4</v>
      </c>
      <c r="Q678" s="0" t="n">
        <v>2612</v>
      </c>
    </row>
    <row r="679" customFormat="false" ht="15" hidden="false" customHeight="false" outlineLevel="0" collapsed="false">
      <c r="A679" s="1" t="s">
        <v>86</v>
      </c>
      <c r="B679" s="0" t="s">
        <v>38</v>
      </c>
      <c r="C679" s="0" t="n">
        <v>6</v>
      </c>
      <c r="D679" s="0" t="n">
        <v>15</v>
      </c>
      <c r="E679" s="6" t="n">
        <v>1</v>
      </c>
      <c r="F679" s="0" t="n">
        <v>1</v>
      </c>
      <c r="G679" s="0" t="n">
        <v>0</v>
      </c>
      <c r="H679" s="0" t="n">
        <v>0</v>
      </c>
      <c r="I679" s="0" t="n">
        <v>0</v>
      </c>
      <c r="J679" s="0" t="n">
        <v>0</v>
      </c>
      <c r="K679" s="0" t="n">
        <v>0</v>
      </c>
      <c r="L679" s="0" t="n">
        <f aca="false">SUM(COUNTIF(F679,F7),COUNTIF(G679,G7),COUNTIF(H679,H7),COUNTIF(I679,I7),COUNTIF(J679,J7),COUNTIF(K679,K7))</f>
        <v>5</v>
      </c>
      <c r="M679" s="0" t="n">
        <f aca="false">6-L679</f>
        <v>1</v>
      </c>
      <c r="N679" s="0" t="n">
        <f aca="false">COUNTIF(K679,K7)</f>
        <v>1</v>
      </c>
      <c r="O679" s="0" t="n">
        <f aca="false">COUNTIF(J679,J7)</f>
        <v>0</v>
      </c>
      <c r="P679" s="0" t="n">
        <f aca="false">L679-N679-O679</f>
        <v>4</v>
      </c>
      <c r="Q679" s="0" t="n">
        <v>8953</v>
      </c>
    </row>
    <row r="680" customFormat="false" ht="15" hidden="false" customHeight="false" outlineLevel="0" collapsed="false">
      <c r="A680" s="1" t="s">
        <v>86</v>
      </c>
      <c r="B680" s="0" t="s">
        <v>38</v>
      </c>
      <c r="C680" s="0" t="n">
        <v>7</v>
      </c>
      <c r="D680" s="0" t="n">
        <v>345</v>
      </c>
      <c r="E680" s="0" t="n">
        <v>56</v>
      </c>
      <c r="F680" s="0" t="n">
        <v>0</v>
      </c>
      <c r="G680" s="0" t="n">
        <v>0</v>
      </c>
      <c r="H680" s="0" t="n">
        <v>0</v>
      </c>
      <c r="I680" s="0" t="n">
        <v>0</v>
      </c>
      <c r="J680" s="0" t="n">
        <v>1</v>
      </c>
      <c r="K680" s="0" t="n">
        <v>1</v>
      </c>
      <c r="L680" s="0" t="n">
        <f aca="false">SUM(COUNTIF(F680,F8),COUNTIF(G680,G8),COUNTIF(H680,H8),COUNTIF(I680,I8),COUNTIF(J680,J8),COUNTIF(K680,K8))</f>
        <v>3</v>
      </c>
      <c r="M680" s="0" t="n">
        <f aca="false">6-L680</f>
        <v>3</v>
      </c>
      <c r="N680" s="0" t="n">
        <f aca="false">COUNTIF(K680,K8)</f>
        <v>0</v>
      </c>
      <c r="O680" s="0" t="n">
        <f aca="false">COUNTIF(J680,J8)</f>
        <v>1</v>
      </c>
      <c r="P680" s="0" t="n">
        <f aca="false">L680-N680-O680</f>
        <v>2</v>
      </c>
      <c r="Q680" s="0" t="n">
        <v>6748</v>
      </c>
    </row>
    <row r="681" customFormat="false" ht="15" hidden="false" customHeight="false" outlineLevel="0" collapsed="false">
      <c r="A681" s="1" t="s">
        <v>86</v>
      </c>
      <c r="B681" s="0" t="s">
        <v>38</v>
      </c>
      <c r="C681" s="0" t="n">
        <v>8</v>
      </c>
      <c r="D681" s="0" t="n">
        <v>24</v>
      </c>
      <c r="E681" s="0" t="n">
        <v>1</v>
      </c>
      <c r="F681" s="0" t="n">
        <v>1</v>
      </c>
      <c r="G681" s="0" t="n">
        <v>0</v>
      </c>
      <c r="H681" s="0" t="n">
        <v>0</v>
      </c>
      <c r="I681" s="0" t="n">
        <v>0</v>
      </c>
      <c r="J681" s="0" t="n">
        <v>0</v>
      </c>
      <c r="L681" s="0" t="n">
        <f aca="false">SUM(COUNTIF(F681,F9),COUNTIF(G681,G9),COUNTIF(H681,H9),COUNTIF(I681,I9),COUNTIF(J681,J9),COUNTIF(K681,K9))</f>
        <v>2</v>
      </c>
      <c r="M681" s="0" t="n">
        <f aca="false">5-L681</f>
        <v>3</v>
      </c>
      <c r="N681" s="0" t="n">
        <f aca="false">COUNTIF(J681,J9)</f>
        <v>1</v>
      </c>
      <c r="P681" s="0" t="n">
        <f aca="false">L681-N681-O681</f>
        <v>1</v>
      </c>
      <c r="Q681" s="0" t="n">
        <v>3412</v>
      </c>
    </row>
    <row r="682" customFormat="false" ht="15" hidden="false" customHeight="false" outlineLevel="0" collapsed="false">
      <c r="A682" s="1" t="s">
        <v>86</v>
      </c>
      <c r="B682" s="0" t="s">
        <v>38</v>
      </c>
      <c r="C682" s="0" t="n">
        <v>9</v>
      </c>
      <c r="D682" s="0" t="n">
        <v>6</v>
      </c>
      <c r="E682" s="7" t="n">
        <v>6</v>
      </c>
      <c r="F682" s="0" t="n">
        <v>0</v>
      </c>
      <c r="G682" s="0" t="n">
        <v>0</v>
      </c>
      <c r="H682" s="0" t="n">
        <v>0</v>
      </c>
      <c r="I682" s="0" t="n">
        <v>0</v>
      </c>
      <c r="J682" s="0" t="n">
        <v>0</v>
      </c>
      <c r="K682" s="0" t="n">
        <v>1</v>
      </c>
      <c r="L682" s="0" t="n">
        <f aca="false">SUM(COUNTIF(F682,F10),COUNTIF(G682,G10),COUNTIF(H682,H10),COUNTIF(I682,I10),COUNTIF(J682,J10),COUNTIF(K682,K10))</f>
        <v>6</v>
      </c>
      <c r="M682" s="0" t="n">
        <f aca="false">6-L682</f>
        <v>0</v>
      </c>
      <c r="N682" s="0" t="n">
        <f aca="false">COUNTIF(K682,K10)</f>
        <v>1</v>
      </c>
      <c r="O682" s="0" t="n">
        <f aca="false">COUNTIF(J682,J10)</f>
        <v>1</v>
      </c>
      <c r="P682" s="0" t="n">
        <f aca="false">L682-N682-O682</f>
        <v>4</v>
      </c>
      <c r="Q682" s="0" t="n">
        <v>2710</v>
      </c>
    </row>
    <row r="683" customFormat="false" ht="15" hidden="false" customHeight="false" outlineLevel="0" collapsed="false">
      <c r="A683" s="1" t="s">
        <v>86</v>
      </c>
      <c r="B683" s="0" t="s">
        <v>38</v>
      </c>
      <c r="C683" s="0" t="n">
        <v>10</v>
      </c>
      <c r="D683" s="0" t="n">
        <v>4</v>
      </c>
      <c r="E683" s="0" t="n">
        <v>3</v>
      </c>
      <c r="F683" s="0" t="n">
        <v>0</v>
      </c>
      <c r="G683" s="0" t="n">
        <v>0</v>
      </c>
      <c r="H683" s="0" t="n">
        <v>1</v>
      </c>
      <c r="I683" s="0" t="n">
        <v>0</v>
      </c>
      <c r="J683" s="0" t="n">
        <v>0</v>
      </c>
      <c r="L683" s="0" t="n">
        <f aca="false">SUM(COUNTIF(F683,F11),COUNTIF(G683,G11),COUNTIF(H683,H11),COUNTIF(I683,I11),COUNTIF(J683,J11),COUNTIF(K683,K11))</f>
        <v>3</v>
      </c>
      <c r="M683" s="0" t="n">
        <f aca="false">5-L683</f>
        <v>2</v>
      </c>
      <c r="N683" s="0" t="n">
        <f aca="false">COUNTIF(J683,J11)</f>
        <v>1</v>
      </c>
      <c r="P683" s="0" t="n">
        <f aca="false">L683-N683-O683</f>
        <v>2</v>
      </c>
      <c r="Q683" s="0" t="n">
        <v>7982</v>
      </c>
    </row>
    <row r="684" customFormat="false" ht="15" hidden="false" customHeight="false" outlineLevel="0" collapsed="false">
      <c r="A684" s="1" t="s">
        <v>86</v>
      </c>
      <c r="B684" s="0" t="s">
        <v>38</v>
      </c>
      <c r="C684" s="0" t="n">
        <v>11</v>
      </c>
      <c r="D684" s="0" t="n">
        <v>25</v>
      </c>
      <c r="E684" s="0" t="n">
        <v>6</v>
      </c>
      <c r="F684" s="0" t="n">
        <v>0</v>
      </c>
      <c r="G684" s="0" t="n">
        <v>0</v>
      </c>
      <c r="H684" s="0" t="n">
        <v>0</v>
      </c>
      <c r="I684" s="0" t="n">
        <v>0</v>
      </c>
      <c r="J684" s="0" t="n">
        <v>0</v>
      </c>
      <c r="K684" s="0" t="n">
        <v>1</v>
      </c>
      <c r="L684" s="0" t="n">
        <f aca="false">SUM(COUNTIF(F684,F12),COUNTIF(G684,G12),COUNTIF(H684,H12),COUNTIF(I684,I12),COUNTIF(J684,J12),COUNTIF(K684,K12))</f>
        <v>3</v>
      </c>
      <c r="M684" s="0" t="n">
        <f aca="false">6-L684</f>
        <v>3</v>
      </c>
      <c r="N684" s="0" t="n">
        <f aca="false">COUNTIF(K684,K12)</f>
        <v>0</v>
      </c>
      <c r="O684" s="0" t="n">
        <f aca="false">COUNTIF(J684,J12)</f>
        <v>0</v>
      </c>
      <c r="P684" s="0" t="n">
        <f aca="false">L684-N684-O684</f>
        <v>3</v>
      </c>
      <c r="Q684" s="0" t="n">
        <v>5167</v>
      </c>
    </row>
    <row r="685" customFormat="false" ht="15" hidden="false" customHeight="false" outlineLevel="0" collapsed="false">
      <c r="A685" s="1" t="s">
        <v>86</v>
      </c>
      <c r="B685" s="0" t="s">
        <v>38</v>
      </c>
      <c r="C685" s="0" t="n">
        <v>12</v>
      </c>
      <c r="D685" s="0" t="n">
        <v>5</v>
      </c>
      <c r="E685" s="0" t="n">
        <v>6</v>
      </c>
      <c r="F685" s="0" t="n">
        <v>0</v>
      </c>
      <c r="G685" s="0" t="n">
        <v>0</v>
      </c>
      <c r="H685" s="0" t="n">
        <v>0</v>
      </c>
      <c r="I685" s="0" t="n">
        <v>0</v>
      </c>
      <c r="J685" s="0" t="n">
        <v>0</v>
      </c>
      <c r="K685" s="0" t="n">
        <v>1</v>
      </c>
      <c r="L685" s="0" t="n">
        <f aca="false">SUM(COUNTIF(F685,F13),COUNTIF(G685,G13),COUNTIF(H685,H13),COUNTIF(I685,I13),COUNTIF(J685,J13),COUNTIF(K685,K13))</f>
        <v>4</v>
      </c>
      <c r="M685" s="0" t="n">
        <f aca="false">6-L685</f>
        <v>2</v>
      </c>
      <c r="N685" s="0" t="n">
        <f aca="false">COUNTIF(K685,K13)</f>
        <v>0</v>
      </c>
      <c r="O685" s="0" t="n">
        <f aca="false">COUNTIF(J685,J13)</f>
        <v>0</v>
      </c>
      <c r="P685" s="0" t="n">
        <f aca="false">L685-N685-O685</f>
        <v>4</v>
      </c>
      <c r="Q685" s="0" t="n">
        <v>3800</v>
      </c>
    </row>
    <row r="686" customFormat="false" ht="15" hidden="false" customHeight="false" outlineLevel="0" collapsed="false">
      <c r="A686" s="1" t="s">
        <v>86</v>
      </c>
      <c r="B686" s="0" t="s">
        <v>38</v>
      </c>
      <c r="C686" s="0" t="n">
        <v>13</v>
      </c>
      <c r="D686" s="0" t="n">
        <v>34</v>
      </c>
      <c r="E686" s="0" t="n">
        <v>2</v>
      </c>
      <c r="F686" s="0" t="n">
        <v>0</v>
      </c>
      <c r="G686" s="0" t="n">
        <v>1</v>
      </c>
      <c r="H686" s="0" t="n">
        <v>0</v>
      </c>
      <c r="I686" s="0" t="n">
        <v>0</v>
      </c>
      <c r="J686" s="0" t="n">
        <v>0</v>
      </c>
      <c r="L686" s="0" t="n">
        <f aca="false">SUM(COUNTIF(F686,F14),COUNTIF(G686,G14),COUNTIF(H686,H14),COUNTIF(I686,I14),COUNTIF(J686,J14),COUNTIF(K686,K14))</f>
        <v>2</v>
      </c>
      <c r="M686" s="0" t="n">
        <f aca="false">5-L686</f>
        <v>3</v>
      </c>
      <c r="N686" s="0" t="n">
        <f aca="false">COUNTIF(J686,J14)</f>
        <v>1</v>
      </c>
      <c r="O686" s="0" t="n">
        <f aca="false">COUNTIF(I686,I14)</f>
        <v>0</v>
      </c>
      <c r="P686" s="0" t="n">
        <f aca="false">L686-N686-O686</f>
        <v>1</v>
      </c>
      <c r="Q686" s="0" t="n">
        <v>3349</v>
      </c>
    </row>
    <row r="687" customFormat="false" ht="15" hidden="false" customHeight="false" outlineLevel="0" collapsed="false">
      <c r="A687" s="1" t="s">
        <v>86</v>
      </c>
      <c r="B687" s="0" t="s">
        <v>38</v>
      </c>
      <c r="C687" s="0" t="n">
        <v>14</v>
      </c>
      <c r="D687" s="0" t="n">
        <v>35</v>
      </c>
      <c r="E687" s="6" t="n">
        <v>5</v>
      </c>
      <c r="F687" s="0" t="n">
        <v>0</v>
      </c>
      <c r="G687" s="0" t="n">
        <v>0</v>
      </c>
      <c r="H687" s="0" t="n">
        <v>0</v>
      </c>
      <c r="I687" s="0" t="n">
        <v>0</v>
      </c>
      <c r="J687" s="0" t="n">
        <v>1</v>
      </c>
      <c r="K687" s="0" t="n">
        <v>0</v>
      </c>
      <c r="L687" s="0" t="n">
        <f aca="false">SUM(COUNTIF(F687,F15),COUNTIF(G687,G15),COUNTIF(H687,H15),COUNTIF(I687,I15),COUNTIF(J687,J15),COUNTIF(K687,K15))</f>
        <v>5</v>
      </c>
      <c r="M687" s="0" t="n">
        <f aca="false">6-L687</f>
        <v>1</v>
      </c>
      <c r="N687" s="0" t="n">
        <f aca="false">COUNTIF(K687,K15)</f>
        <v>1</v>
      </c>
      <c r="O687" s="0" t="n">
        <f aca="false">COUNTIF(J687,J15)</f>
        <v>1</v>
      </c>
      <c r="P687" s="0" t="n">
        <f aca="false">L687-N687-O687</f>
        <v>3</v>
      </c>
      <c r="Q687" s="0" t="n">
        <v>9103</v>
      </c>
      <c r="R687" s="8" t="n">
        <f aca="false">SUM(L674:L687)</f>
        <v>53</v>
      </c>
    </row>
    <row r="688" customFormat="false" ht="15" hidden="false" customHeight="false" outlineLevel="0" collapsed="false">
      <c r="A688" s="1" t="s">
        <v>87</v>
      </c>
      <c r="B688" s="0" t="s">
        <v>40</v>
      </c>
      <c r="C688" s="0" t="n">
        <v>1</v>
      </c>
      <c r="D688" s="0" t="n">
        <v>15</v>
      </c>
      <c r="E688" s="6" t="n">
        <v>1</v>
      </c>
      <c r="F688" s="0" t="n">
        <v>1</v>
      </c>
      <c r="G688" s="0" t="n">
        <v>0</v>
      </c>
      <c r="H688" s="0" t="n">
        <v>0</v>
      </c>
      <c r="I688" s="0" t="n">
        <v>0</v>
      </c>
      <c r="J688" s="0" t="n">
        <v>0</v>
      </c>
      <c r="K688" s="0" t="n">
        <v>0</v>
      </c>
      <c r="L688" s="0" t="n">
        <f aca="false">SUM(COUNTIF(F688,F2),COUNTIF(G688,G2),COUNTIF(H688,H2),COUNTIF(I688,I2),COUNTIF(J688,J2),COUNTIF(K688,K2))</f>
        <v>5</v>
      </c>
      <c r="M688" s="0" t="n">
        <f aca="false">6-L688</f>
        <v>1</v>
      </c>
      <c r="N688" s="0" t="n">
        <f aca="false">COUNTIF(K688,K2)</f>
        <v>1</v>
      </c>
      <c r="O688" s="0" t="n">
        <f aca="false">COUNTIF(J688,J2)</f>
        <v>0</v>
      </c>
      <c r="P688" s="0" t="n">
        <f aca="false">L688-N688-O688</f>
        <v>4</v>
      </c>
      <c r="Q688" s="0" t="n">
        <v>3964</v>
      </c>
    </row>
    <row r="689" customFormat="false" ht="15" hidden="false" customHeight="false" outlineLevel="0" collapsed="false">
      <c r="A689" s="1" t="s">
        <v>87</v>
      </c>
      <c r="B689" s="0" t="s">
        <v>40</v>
      </c>
      <c r="C689" s="0" t="n">
        <v>2</v>
      </c>
      <c r="D689" s="0" t="n">
        <v>45</v>
      </c>
      <c r="E689" s="7" t="n">
        <v>45</v>
      </c>
      <c r="F689" s="0" t="n">
        <v>0</v>
      </c>
      <c r="G689" s="0" t="n">
        <v>0</v>
      </c>
      <c r="H689" s="0" t="n">
        <v>0</v>
      </c>
      <c r="I689" s="0" t="n">
        <v>1</v>
      </c>
      <c r="J689" s="0" t="n">
        <v>1</v>
      </c>
      <c r="K689" s="0" t="n">
        <v>0</v>
      </c>
      <c r="L689" s="0" t="n">
        <f aca="false">SUM(COUNTIF(F689,F3),COUNTIF(G689,G3),COUNTIF(H689,H3),COUNTIF(I689,I3),COUNTIF(J689,J3),COUNTIF(K689,K3))</f>
        <v>6</v>
      </c>
      <c r="M689" s="0" t="n">
        <f aca="false">6-L689</f>
        <v>0</v>
      </c>
      <c r="N689" s="0" t="n">
        <f aca="false">COUNTIF(K689,K3)</f>
        <v>1</v>
      </c>
      <c r="O689" s="0" t="n">
        <f aca="false">COUNTIF(J689,J3)</f>
        <v>1</v>
      </c>
      <c r="P689" s="0" t="n">
        <f aca="false">L689-N689-O689</f>
        <v>4</v>
      </c>
      <c r="Q689" s="0" t="n">
        <v>3910</v>
      </c>
    </row>
    <row r="690" customFormat="false" ht="15" hidden="false" customHeight="false" outlineLevel="0" collapsed="false">
      <c r="A690" s="1" t="s">
        <v>87</v>
      </c>
      <c r="B690" s="0" t="s">
        <v>40</v>
      </c>
      <c r="C690" s="0" t="n">
        <v>3</v>
      </c>
      <c r="D690" s="0" t="n">
        <v>6</v>
      </c>
      <c r="E690" s="7" t="n">
        <v>6</v>
      </c>
      <c r="F690" s="0" t="n">
        <v>0</v>
      </c>
      <c r="G690" s="0" t="n">
        <v>0</v>
      </c>
      <c r="H690" s="0" t="n">
        <v>0</v>
      </c>
      <c r="I690" s="0" t="n">
        <v>0</v>
      </c>
      <c r="J690" s="0" t="n">
        <v>0</v>
      </c>
      <c r="K690" s="0" t="n">
        <v>1</v>
      </c>
      <c r="L690" s="0" t="n">
        <f aca="false">SUM(COUNTIF(F690,F4),COUNTIF(G690,G4),COUNTIF(H690,H4),COUNTIF(I690,I4),COUNTIF(J690,J4),COUNTIF(K690,K4))</f>
        <v>6</v>
      </c>
      <c r="M690" s="0" t="n">
        <f aca="false">6-L690</f>
        <v>0</v>
      </c>
      <c r="N690" s="0" t="n">
        <f aca="false">COUNTIF(K690,K4)</f>
        <v>1</v>
      </c>
      <c r="O690" s="0" t="n">
        <f aca="false">COUNTIF(J690,J4)</f>
        <v>1</v>
      </c>
      <c r="P690" s="0" t="n">
        <f aca="false">L690-N690-O690</f>
        <v>4</v>
      </c>
      <c r="Q690" s="0" t="n">
        <v>1512</v>
      </c>
    </row>
    <row r="691" customFormat="false" ht="15" hidden="false" customHeight="false" outlineLevel="0" collapsed="false">
      <c r="A691" s="1" t="s">
        <v>87</v>
      </c>
      <c r="B691" s="0" t="s">
        <v>40</v>
      </c>
      <c r="C691" s="0" t="n">
        <v>4</v>
      </c>
      <c r="D691" s="0" t="n">
        <v>4</v>
      </c>
      <c r="E691" s="7" t="n">
        <v>4</v>
      </c>
      <c r="F691" s="0" t="n">
        <v>0</v>
      </c>
      <c r="G691" s="0" t="n">
        <v>0</v>
      </c>
      <c r="H691" s="0" t="n">
        <v>0</v>
      </c>
      <c r="I691" s="0" t="n">
        <v>1</v>
      </c>
      <c r="J691" s="0" t="n">
        <v>0</v>
      </c>
      <c r="L691" s="0" t="n">
        <f aca="false">SUM(COUNTIF(F691,F5),COUNTIF(G691,G5),COUNTIF(H691,H5),COUNTIF(I691,I5),COUNTIF(J691,J5),COUNTIF(K691,K5))</f>
        <v>5</v>
      </c>
      <c r="M691" s="0" t="n">
        <f aca="false">5-L691</f>
        <v>0</v>
      </c>
      <c r="N691" s="0" t="n">
        <f aca="false">COUNTIF(J691,J5)</f>
        <v>1</v>
      </c>
      <c r="O691" s="0" t="n">
        <f aca="false">COUNTIF(I691,I5)</f>
        <v>1</v>
      </c>
      <c r="P691" s="0" t="n">
        <f aca="false">L691-N691-O691</f>
        <v>3</v>
      </c>
      <c r="Q691" s="0" t="n">
        <v>2783</v>
      </c>
    </row>
    <row r="692" customFormat="false" ht="15" hidden="false" customHeight="false" outlineLevel="0" collapsed="false">
      <c r="A692" s="1" t="s">
        <v>87</v>
      </c>
      <c r="B692" s="0" t="s">
        <v>40</v>
      </c>
      <c r="C692" s="0" t="n">
        <v>5</v>
      </c>
      <c r="D692" s="0" t="n">
        <v>5</v>
      </c>
      <c r="E692" s="7" t="n">
        <v>5</v>
      </c>
      <c r="F692" s="0" t="n">
        <v>0</v>
      </c>
      <c r="G692" s="0" t="n">
        <v>0</v>
      </c>
      <c r="H692" s="0" t="n">
        <v>0</v>
      </c>
      <c r="I692" s="0" t="n">
        <v>0</v>
      </c>
      <c r="J692" s="0" t="n">
        <v>1</v>
      </c>
      <c r="L692" s="0" t="n">
        <f aca="false">SUM(COUNTIF(F692,F6),COUNTIF(G692,G6),COUNTIF(H692,H6),COUNTIF(I692,I6),COUNTIF(J692,J6),COUNTIF(K692,K6))</f>
        <v>5</v>
      </c>
      <c r="M692" s="0" t="n">
        <f aca="false">5-L692</f>
        <v>0</v>
      </c>
      <c r="N692" s="0" t="n">
        <f aca="false">COUNTIF(J692,J6)</f>
        <v>1</v>
      </c>
      <c r="P692" s="0" t="n">
        <f aca="false">L692-N692-O692</f>
        <v>4</v>
      </c>
      <c r="Q692" s="0" t="n">
        <v>893</v>
      </c>
    </row>
    <row r="693" customFormat="false" ht="15" hidden="false" customHeight="false" outlineLevel="0" collapsed="false">
      <c r="A693" s="1" t="s">
        <v>87</v>
      </c>
      <c r="B693" s="0" t="s">
        <v>40</v>
      </c>
      <c r="C693" s="0" t="n">
        <v>6</v>
      </c>
      <c r="D693" s="0" t="n">
        <v>15</v>
      </c>
      <c r="E693" s="6" t="n">
        <v>1</v>
      </c>
      <c r="F693" s="0" t="n">
        <v>1</v>
      </c>
      <c r="G693" s="0" t="n">
        <v>0</v>
      </c>
      <c r="H693" s="0" t="n">
        <v>0</v>
      </c>
      <c r="I693" s="0" t="n">
        <v>0</v>
      </c>
      <c r="J693" s="0" t="n">
        <v>0</v>
      </c>
      <c r="K693" s="0" t="n">
        <v>0</v>
      </c>
      <c r="L693" s="0" t="n">
        <f aca="false">SUM(COUNTIF(F693,F7),COUNTIF(G693,G7),COUNTIF(H693,H7),COUNTIF(I693,I7),COUNTIF(J693,J7),COUNTIF(K693,K7))</f>
        <v>5</v>
      </c>
      <c r="M693" s="0" t="n">
        <f aca="false">6-L693</f>
        <v>1</v>
      </c>
      <c r="N693" s="0" t="n">
        <f aca="false">COUNTIF(K693,K7)</f>
        <v>1</v>
      </c>
      <c r="O693" s="0" t="n">
        <f aca="false">COUNTIF(J693,J7)</f>
        <v>0</v>
      </c>
      <c r="P693" s="0" t="n">
        <f aca="false">L693-N693-O693</f>
        <v>4</v>
      </c>
      <c r="Q693" s="0" t="n">
        <v>5448</v>
      </c>
    </row>
    <row r="694" customFormat="false" ht="15" hidden="false" customHeight="false" outlineLevel="0" collapsed="false">
      <c r="A694" s="1" t="s">
        <v>87</v>
      </c>
      <c r="B694" s="0" t="s">
        <v>40</v>
      </c>
      <c r="C694" s="0" t="n">
        <v>7</v>
      </c>
      <c r="D694" s="0" t="n">
        <v>345</v>
      </c>
      <c r="E694" s="6" t="n">
        <v>45</v>
      </c>
      <c r="F694" s="0" t="n">
        <v>0</v>
      </c>
      <c r="G694" s="0" t="n">
        <v>0</v>
      </c>
      <c r="H694" s="0" t="n">
        <v>0</v>
      </c>
      <c r="I694" s="0" t="n">
        <v>1</v>
      </c>
      <c r="J694" s="0" t="n">
        <v>1</v>
      </c>
      <c r="K694" s="0" t="n">
        <v>0</v>
      </c>
      <c r="L694" s="0" t="n">
        <f aca="false">SUM(COUNTIF(F694,F8),COUNTIF(G694,G8),COUNTIF(H694,H8),COUNTIF(I694,I8),COUNTIF(J694,J8),COUNTIF(K694,K8))</f>
        <v>5</v>
      </c>
      <c r="M694" s="0" t="n">
        <f aca="false">6-L694</f>
        <v>1</v>
      </c>
      <c r="N694" s="0" t="n">
        <f aca="false">COUNTIF(K694,K8)</f>
        <v>1</v>
      </c>
      <c r="O694" s="0" t="n">
        <f aca="false">COUNTIF(J694,J8)</f>
        <v>1</v>
      </c>
      <c r="P694" s="0" t="n">
        <f aca="false">L694-N694-O694</f>
        <v>3</v>
      </c>
      <c r="Q694" s="0" t="n">
        <v>7111</v>
      </c>
    </row>
    <row r="695" customFormat="false" ht="15" hidden="false" customHeight="false" outlineLevel="0" collapsed="false">
      <c r="A695" s="1" t="s">
        <v>87</v>
      </c>
      <c r="B695" s="0" t="s">
        <v>40</v>
      </c>
      <c r="C695" s="0" t="n">
        <v>8</v>
      </c>
      <c r="D695" s="0" t="n">
        <v>24</v>
      </c>
      <c r="E695" s="0" t="n">
        <v>1234</v>
      </c>
      <c r="F695" s="0" t="n">
        <v>1</v>
      </c>
      <c r="G695" s="0" t="n">
        <v>1</v>
      </c>
      <c r="H695" s="0" t="n">
        <v>1</v>
      </c>
      <c r="I695" s="0" t="n">
        <v>1</v>
      </c>
      <c r="J695" s="0" t="n">
        <v>0</v>
      </c>
      <c r="L695" s="0" t="n">
        <f aca="false">SUM(COUNTIF(F695,F9),COUNTIF(G695,G9),COUNTIF(H695,H9),COUNTIF(I695,I9),COUNTIF(J695,J9),COUNTIF(K695,K9))</f>
        <v>3</v>
      </c>
      <c r="M695" s="0" t="n">
        <f aca="false">5-L695</f>
        <v>2</v>
      </c>
      <c r="N695" s="0" t="n">
        <f aca="false">COUNTIF(J695,J9)</f>
        <v>1</v>
      </c>
      <c r="P695" s="0" t="n">
        <f aca="false">L695-N695-O695</f>
        <v>2</v>
      </c>
      <c r="Q695" s="0" t="n">
        <v>4515</v>
      </c>
    </row>
    <row r="696" customFormat="false" ht="15" hidden="false" customHeight="false" outlineLevel="0" collapsed="false">
      <c r="A696" s="1" t="s">
        <v>87</v>
      </c>
      <c r="B696" s="0" t="s">
        <v>40</v>
      </c>
      <c r="C696" s="0" t="n">
        <v>9</v>
      </c>
      <c r="D696" s="0" t="n">
        <v>6</v>
      </c>
      <c r="E696" s="0" t="n">
        <v>2</v>
      </c>
      <c r="F696" s="0" t="n">
        <v>0</v>
      </c>
      <c r="G696" s="0" t="n">
        <v>1</v>
      </c>
      <c r="H696" s="0" t="n">
        <v>0</v>
      </c>
      <c r="I696" s="0" t="n">
        <v>0</v>
      </c>
      <c r="J696" s="0" t="n">
        <v>0</v>
      </c>
      <c r="K696" s="0" t="n">
        <v>0</v>
      </c>
      <c r="L696" s="0" t="n">
        <f aca="false">SUM(COUNTIF(F696,F10),COUNTIF(G696,G10),COUNTIF(H696,H10),COUNTIF(I696,I10),COUNTIF(J696,J10),COUNTIF(K696,K10))</f>
        <v>4</v>
      </c>
      <c r="M696" s="0" t="n">
        <f aca="false">6-L696</f>
        <v>2</v>
      </c>
      <c r="N696" s="0" t="n">
        <f aca="false">COUNTIF(K696,K10)</f>
        <v>0</v>
      </c>
      <c r="O696" s="0" t="n">
        <f aca="false">COUNTIF(J696,J10)</f>
        <v>1</v>
      </c>
      <c r="P696" s="0" t="n">
        <f aca="false">L696-N696-O696</f>
        <v>3</v>
      </c>
      <c r="Q696" s="0" t="n">
        <v>3695</v>
      </c>
    </row>
    <row r="697" customFormat="false" ht="15" hidden="false" customHeight="false" outlineLevel="0" collapsed="false">
      <c r="A697" s="1" t="s">
        <v>87</v>
      </c>
      <c r="B697" s="0" t="s">
        <v>40</v>
      </c>
      <c r="C697" s="0" t="n">
        <v>10</v>
      </c>
      <c r="D697" s="0" t="n">
        <v>4</v>
      </c>
      <c r="E697" s="7" t="n">
        <v>4</v>
      </c>
      <c r="F697" s="0" t="n">
        <v>0</v>
      </c>
      <c r="G697" s="0" t="n">
        <v>0</v>
      </c>
      <c r="H697" s="0" t="n">
        <v>0</v>
      </c>
      <c r="I697" s="0" t="n">
        <v>1</v>
      </c>
      <c r="J697" s="0" t="n">
        <v>0</v>
      </c>
      <c r="L697" s="0" t="n">
        <f aca="false">SUM(COUNTIF(F697,F11),COUNTIF(G697,G11),COUNTIF(H697,H11),COUNTIF(I697,I11),COUNTIF(J697,J11),COUNTIF(K697,K11))</f>
        <v>5</v>
      </c>
      <c r="M697" s="0" t="n">
        <f aca="false">5-L697</f>
        <v>0</v>
      </c>
      <c r="N697" s="0" t="n">
        <f aca="false">COUNTIF(J697,J11)</f>
        <v>1</v>
      </c>
      <c r="P697" s="0" t="n">
        <f aca="false">L697-N697-O697</f>
        <v>4</v>
      </c>
      <c r="Q697" s="0" t="n">
        <v>987</v>
      </c>
    </row>
    <row r="698" customFormat="false" ht="15" hidden="false" customHeight="false" outlineLevel="0" collapsed="false">
      <c r="A698" s="1" t="s">
        <v>87</v>
      </c>
      <c r="B698" s="0" t="s">
        <v>40</v>
      </c>
      <c r="C698" s="0" t="n">
        <v>11</v>
      </c>
      <c r="D698" s="0" t="n">
        <v>25</v>
      </c>
      <c r="E698" s="6" t="n">
        <v>2</v>
      </c>
      <c r="F698" s="0" t="n">
        <v>0</v>
      </c>
      <c r="G698" s="0" t="n">
        <v>1</v>
      </c>
      <c r="H698" s="0" t="n">
        <v>0</v>
      </c>
      <c r="I698" s="0" t="n">
        <v>0</v>
      </c>
      <c r="J698" s="0" t="n">
        <v>0</v>
      </c>
      <c r="K698" s="0" t="n">
        <v>0</v>
      </c>
      <c r="L698" s="0" t="n">
        <f aca="false">SUM(COUNTIF(F698,F12),COUNTIF(G698,G12),COUNTIF(H698,H12),COUNTIF(I698,I12),COUNTIF(J698,J12),COUNTIF(K698,K12))</f>
        <v>5</v>
      </c>
      <c r="M698" s="0" t="n">
        <f aca="false">6-L698</f>
        <v>1</v>
      </c>
      <c r="N698" s="0" t="n">
        <f aca="false">COUNTIF(K698,K12)</f>
        <v>1</v>
      </c>
      <c r="O698" s="0" t="n">
        <f aca="false">COUNTIF(J698,J12)</f>
        <v>0</v>
      </c>
      <c r="P698" s="0" t="n">
        <f aca="false">L698-N698-O698</f>
        <v>4</v>
      </c>
      <c r="Q698" s="0" t="n">
        <v>3163</v>
      </c>
    </row>
    <row r="699" customFormat="false" ht="15" hidden="false" customHeight="false" outlineLevel="0" collapsed="false">
      <c r="A699" s="1" t="s">
        <v>87</v>
      </c>
      <c r="B699" s="0" t="s">
        <v>40</v>
      </c>
      <c r="C699" s="0" t="n">
        <v>12</v>
      </c>
      <c r="D699" s="0" t="n">
        <v>5</v>
      </c>
      <c r="E699" s="0" t="n">
        <v>6</v>
      </c>
      <c r="F699" s="0" t="n">
        <v>0</v>
      </c>
      <c r="G699" s="0" t="n">
        <v>0</v>
      </c>
      <c r="H699" s="0" t="n">
        <v>0</v>
      </c>
      <c r="I699" s="0" t="n">
        <v>0</v>
      </c>
      <c r="J699" s="0" t="n">
        <v>0</v>
      </c>
      <c r="K699" s="0" t="n">
        <v>1</v>
      </c>
      <c r="L699" s="0" t="n">
        <f aca="false">SUM(COUNTIF(F699,F13),COUNTIF(G699,G13),COUNTIF(H699,H13),COUNTIF(I699,I13),COUNTIF(J699,J13),COUNTIF(K699,K13))</f>
        <v>4</v>
      </c>
      <c r="M699" s="0" t="n">
        <f aca="false">6-L699</f>
        <v>2</v>
      </c>
      <c r="N699" s="0" t="n">
        <f aca="false">COUNTIF(K699,K13)</f>
        <v>0</v>
      </c>
      <c r="O699" s="0" t="n">
        <f aca="false">COUNTIF(J699,J13)</f>
        <v>0</v>
      </c>
      <c r="P699" s="0" t="n">
        <f aca="false">L699-N699-O699</f>
        <v>4</v>
      </c>
      <c r="Q699" s="0" t="n">
        <v>3696</v>
      </c>
    </row>
    <row r="700" customFormat="false" ht="15" hidden="false" customHeight="false" outlineLevel="0" collapsed="false">
      <c r="A700" s="1" t="s">
        <v>87</v>
      </c>
      <c r="B700" s="0" t="s">
        <v>40</v>
      </c>
      <c r="C700" s="0" t="n">
        <v>13</v>
      </c>
      <c r="D700" s="0" t="n">
        <v>34</v>
      </c>
      <c r="E700" s="0" t="n">
        <v>5</v>
      </c>
      <c r="F700" s="0" t="n">
        <v>0</v>
      </c>
      <c r="G700" s="0" t="n">
        <v>0</v>
      </c>
      <c r="H700" s="0" t="n">
        <v>0</v>
      </c>
      <c r="I700" s="0" t="n">
        <v>0</v>
      </c>
      <c r="J700" s="0" t="n">
        <v>1</v>
      </c>
      <c r="L700" s="0" t="n">
        <f aca="false">SUM(COUNTIF(F700,F14),COUNTIF(G700,G14),COUNTIF(H700,H14),COUNTIF(I700,I14),COUNTIF(J700,J14),COUNTIF(K700,K14))</f>
        <v>2</v>
      </c>
      <c r="M700" s="0" t="n">
        <f aca="false">5-L700</f>
        <v>3</v>
      </c>
      <c r="N700" s="0" t="n">
        <f aca="false">COUNTIF(J700,J14)</f>
        <v>0</v>
      </c>
      <c r="O700" s="0" t="n">
        <f aca="false">COUNTIF(I700,I14)</f>
        <v>0</v>
      </c>
      <c r="P700" s="0" t="n">
        <f aca="false">L700-N700-O700</f>
        <v>2</v>
      </c>
      <c r="Q700" s="0" t="n">
        <v>2660</v>
      </c>
    </row>
    <row r="701" customFormat="false" ht="15" hidden="false" customHeight="false" outlineLevel="0" collapsed="false">
      <c r="A701" s="1" t="s">
        <v>87</v>
      </c>
      <c r="B701" s="0" t="s">
        <v>40</v>
      </c>
      <c r="C701" s="0" t="n">
        <v>14</v>
      </c>
      <c r="D701" s="0" t="n">
        <v>35</v>
      </c>
      <c r="E701" s="6" t="n">
        <v>5</v>
      </c>
      <c r="F701" s="0" t="n">
        <v>0</v>
      </c>
      <c r="G701" s="0" t="n">
        <v>0</v>
      </c>
      <c r="H701" s="0" t="n">
        <v>0</v>
      </c>
      <c r="I701" s="0" t="n">
        <v>0</v>
      </c>
      <c r="J701" s="0" t="n">
        <v>1</v>
      </c>
      <c r="K701" s="0" t="n">
        <v>0</v>
      </c>
      <c r="L701" s="0" t="n">
        <f aca="false">SUM(COUNTIF(F701,F15),COUNTIF(G701,G15),COUNTIF(H701,H15),COUNTIF(I701,I15),COUNTIF(J701,J15),COUNTIF(K701,K15))</f>
        <v>5</v>
      </c>
      <c r="M701" s="0" t="n">
        <f aca="false">6-L701</f>
        <v>1</v>
      </c>
      <c r="N701" s="0" t="n">
        <f aca="false">COUNTIF(K701,K15)</f>
        <v>1</v>
      </c>
      <c r="O701" s="0" t="n">
        <f aca="false">COUNTIF(J701,J15)</f>
        <v>1</v>
      </c>
      <c r="P701" s="0" t="n">
        <f aca="false">L701-N701-O701</f>
        <v>3</v>
      </c>
      <c r="Q701" s="0" t="n">
        <v>2924</v>
      </c>
      <c r="R701" s="8" t="n">
        <f aca="false">SUM(L688:L701)</f>
        <v>65</v>
      </c>
    </row>
    <row r="702" customFormat="false" ht="15" hidden="false" customHeight="false" outlineLevel="0" collapsed="false">
      <c r="A702" s="1" t="s">
        <v>88</v>
      </c>
      <c r="B702" s="0" t="s">
        <v>36</v>
      </c>
      <c r="C702" s="0" t="n">
        <v>1</v>
      </c>
      <c r="D702" s="0" t="n">
        <v>15</v>
      </c>
      <c r="E702" s="0" t="n">
        <v>4</v>
      </c>
      <c r="F702" s="0" t="n">
        <v>0</v>
      </c>
      <c r="G702" s="0" t="n">
        <v>0</v>
      </c>
      <c r="H702" s="0" t="n">
        <v>0</v>
      </c>
      <c r="I702" s="0" t="n">
        <v>1</v>
      </c>
      <c r="J702" s="0" t="n">
        <v>0</v>
      </c>
      <c r="K702" s="0" t="n">
        <v>0</v>
      </c>
      <c r="L702" s="0" t="n">
        <f aca="false">SUM(COUNTIF(F702,F2),COUNTIF(G702,G2),COUNTIF(H702,H2),COUNTIF(I702,I2),COUNTIF(J702,J2),COUNTIF(K702,K2))</f>
        <v>3</v>
      </c>
      <c r="M702" s="0" t="n">
        <f aca="false">6-L702</f>
        <v>3</v>
      </c>
      <c r="N702" s="0" t="n">
        <f aca="false">COUNTIF(K702,K2)</f>
        <v>1</v>
      </c>
      <c r="O702" s="0" t="n">
        <f aca="false">COUNTIF(J702,J2)</f>
        <v>0</v>
      </c>
      <c r="P702" s="0" t="n">
        <f aca="false">L702-N702-O702</f>
        <v>2</v>
      </c>
      <c r="Q702" s="0" t="n">
        <v>2327</v>
      </c>
    </row>
    <row r="703" customFormat="false" ht="15" hidden="false" customHeight="false" outlineLevel="0" collapsed="false">
      <c r="A703" s="1" t="s">
        <v>88</v>
      </c>
      <c r="B703" s="0" t="s">
        <v>36</v>
      </c>
      <c r="C703" s="0" t="n">
        <v>2</v>
      </c>
      <c r="D703" s="0" t="n">
        <v>45</v>
      </c>
      <c r="E703" s="6" t="n">
        <v>4</v>
      </c>
      <c r="F703" s="0" t="n">
        <v>0</v>
      </c>
      <c r="G703" s="0" t="n">
        <v>0</v>
      </c>
      <c r="H703" s="0" t="n">
        <v>0</v>
      </c>
      <c r="I703" s="0" t="n">
        <v>1</v>
      </c>
      <c r="J703" s="0" t="n">
        <v>0</v>
      </c>
      <c r="K703" s="0" t="n">
        <v>0</v>
      </c>
      <c r="L703" s="0" t="n">
        <f aca="false">SUM(COUNTIF(F703,F3),COUNTIF(G703,G3),COUNTIF(H703,H3),COUNTIF(I703,I3),COUNTIF(J703,J3),COUNTIF(K703,K3))</f>
        <v>5</v>
      </c>
      <c r="M703" s="0" t="n">
        <f aca="false">6-L703</f>
        <v>1</v>
      </c>
      <c r="N703" s="0" t="n">
        <f aca="false">COUNTIF(K703,K3)</f>
        <v>1</v>
      </c>
      <c r="O703" s="0" t="n">
        <f aca="false">COUNTIF(J703,J3)</f>
        <v>0</v>
      </c>
      <c r="P703" s="0" t="n">
        <f aca="false">L703-N703-O703</f>
        <v>4</v>
      </c>
      <c r="Q703" s="0" t="n">
        <v>2064</v>
      </c>
    </row>
    <row r="704" customFormat="false" ht="15" hidden="false" customHeight="false" outlineLevel="0" collapsed="false">
      <c r="A704" s="1" t="s">
        <v>88</v>
      </c>
      <c r="B704" s="0" t="s">
        <v>36</v>
      </c>
      <c r="C704" s="0" t="n">
        <v>3</v>
      </c>
      <c r="D704" s="0" t="n">
        <v>6</v>
      </c>
      <c r="E704" s="0" t="n">
        <v>4</v>
      </c>
      <c r="F704" s="0" t="n">
        <v>0</v>
      </c>
      <c r="G704" s="0" t="n">
        <v>0</v>
      </c>
      <c r="H704" s="0" t="n">
        <v>0</v>
      </c>
      <c r="I704" s="0" t="n">
        <v>1</v>
      </c>
      <c r="J704" s="0" t="n">
        <v>0</v>
      </c>
      <c r="K704" s="0" t="n">
        <v>0</v>
      </c>
      <c r="L704" s="0" t="n">
        <f aca="false">SUM(COUNTIF(F704,F4),COUNTIF(G704,G4),COUNTIF(H704,H4),COUNTIF(I704,I4),COUNTIF(J704,J4),COUNTIF(K704,K4))</f>
        <v>4</v>
      </c>
      <c r="M704" s="0" t="n">
        <f aca="false">6-L704</f>
        <v>2</v>
      </c>
      <c r="N704" s="0" t="n">
        <f aca="false">COUNTIF(K704,K4)</f>
        <v>0</v>
      </c>
      <c r="O704" s="0" t="n">
        <f aca="false">COUNTIF(J704,J4)</f>
        <v>1</v>
      </c>
      <c r="P704" s="0" t="n">
        <f aca="false">L704-N704-O704</f>
        <v>3</v>
      </c>
      <c r="Q704" s="0" t="n">
        <v>2154</v>
      </c>
    </row>
    <row r="705" customFormat="false" ht="15" hidden="false" customHeight="false" outlineLevel="0" collapsed="false">
      <c r="A705" s="1" t="s">
        <v>88</v>
      </c>
      <c r="B705" s="0" t="s">
        <v>36</v>
      </c>
      <c r="C705" s="0" t="n">
        <v>4</v>
      </c>
      <c r="D705" s="0" t="n">
        <v>4</v>
      </c>
      <c r="E705" s="0" t="n">
        <v>1</v>
      </c>
      <c r="F705" s="0" t="n">
        <v>1</v>
      </c>
      <c r="G705" s="0" t="n">
        <v>0</v>
      </c>
      <c r="H705" s="0" t="n">
        <v>0</v>
      </c>
      <c r="I705" s="0" t="n">
        <v>0</v>
      </c>
      <c r="J705" s="0" t="n">
        <v>0</v>
      </c>
      <c r="L705" s="0" t="n">
        <f aca="false">SUM(COUNTIF(F705,F5),COUNTIF(G705,G5),COUNTIF(H705,H5),COUNTIF(I705,I5),COUNTIF(J705,J5),COUNTIF(K705,K5))</f>
        <v>3</v>
      </c>
      <c r="M705" s="0" t="n">
        <f aca="false">5-L705</f>
        <v>2</v>
      </c>
      <c r="N705" s="0" t="n">
        <f aca="false">COUNTIF(J705,J5)</f>
        <v>1</v>
      </c>
      <c r="O705" s="0" t="n">
        <f aca="false">COUNTIF(I705,I5)</f>
        <v>0</v>
      </c>
      <c r="P705" s="0" t="n">
        <f aca="false">L705-N705-O705</f>
        <v>2</v>
      </c>
      <c r="Q705" s="0" t="n">
        <v>3713</v>
      </c>
    </row>
    <row r="706" customFormat="false" ht="15" hidden="false" customHeight="false" outlineLevel="0" collapsed="false">
      <c r="A706" s="1" t="s">
        <v>88</v>
      </c>
      <c r="B706" s="0" t="s">
        <v>36</v>
      </c>
      <c r="C706" s="0" t="n">
        <v>5</v>
      </c>
      <c r="D706" s="0" t="n">
        <v>5</v>
      </c>
      <c r="E706" s="0" t="n">
        <v>1</v>
      </c>
      <c r="F706" s="0" t="n">
        <v>1</v>
      </c>
      <c r="G706" s="0" t="n">
        <v>0</v>
      </c>
      <c r="H706" s="0" t="n">
        <v>0</v>
      </c>
      <c r="I706" s="0" t="n">
        <v>0</v>
      </c>
      <c r="J706" s="0" t="n">
        <v>0</v>
      </c>
      <c r="L706" s="0" t="n">
        <f aca="false">SUM(COUNTIF(F706,F6),COUNTIF(G706,G6),COUNTIF(H706,H6),COUNTIF(I706,I6),COUNTIF(J706,J6),COUNTIF(K706,K6))</f>
        <v>3</v>
      </c>
      <c r="M706" s="0" t="n">
        <f aca="false">5-L706</f>
        <v>2</v>
      </c>
      <c r="N706" s="0" t="n">
        <f aca="false">COUNTIF(J706,J6)</f>
        <v>0</v>
      </c>
      <c r="P706" s="0" t="n">
        <f aca="false">L706-N706-O706</f>
        <v>3</v>
      </c>
      <c r="Q706" s="0" t="n">
        <v>2146</v>
      </c>
    </row>
    <row r="707" customFormat="false" ht="15" hidden="false" customHeight="false" outlineLevel="0" collapsed="false">
      <c r="A707" s="1" t="s">
        <v>88</v>
      </c>
      <c r="B707" s="0" t="s">
        <v>36</v>
      </c>
      <c r="C707" s="0" t="n">
        <v>6</v>
      </c>
      <c r="D707" s="0" t="n">
        <v>15</v>
      </c>
      <c r="E707" s="6" t="n">
        <v>5</v>
      </c>
      <c r="F707" s="0" t="n">
        <v>0</v>
      </c>
      <c r="G707" s="0" t="n">
        <v>0</v>
      </c>
      <c r="H707" s="0" t="n">
        <v>0</v>
      </c>
      <c r="I707" s="0" t="n">
        <v>0</v>
      </c>
      <c r="J707" s="0" t="n">
        <v>1</v>
      </c>
      <c r="K707" s="0" t="n">
        <v>0</v>
      </c>
      <c r="L707" s="0" t="n">
        <f aca="false">SUM(COUNTIF(F707,F7),COUNTIF(G707,G7),COUNTIF(H707,H7),COUNTIF(I707,I7),COUNTIF(J707,J7),COUNTIF(K707,K7))</f>
        <v>5</v>
      </c>
      <c r="M707" s="0" t="n">
        <f aca="false">6-L707</f>
        <v>1</v>
      </c>
      <c r="N707" s="0" t="n">
        <f aca="false">COUNTIF(K707,K7)</f>
        <v>1</v>
      </c>
      <c r="O707" s="0" t="n">
        <f aca="false">COUNTIF(J707,J7)</f>
        <v>1</v>
      </c>
      <c r="P707" s="0" t="n">
        <f aca="false">L707-N707-O707</f>
        <v>3</v>
      </c>
      <c r="Q707" s="0" t="n">
        <v>2944</v>
      </c>
    </row>
    <row r="708" customFormat="false" ht="15" hidden="false" customHeight="false" outlineLevel="0" collapsed="false">
      <c r="A708" s="1" t="s">
        <v>88</v>
      </c>
      <c r="B708" s="0" t="s">
        <v>36</v>
      </c>
      <c r="C708" s="0" t="n">
        <v>7</v>
      </c>
      <c r="D708" s="0" t="n">
        <v>345</v>
      </c>
      <c r="E708" s="6" t="n">
        <v>5</v>
      </c>
      <c r="F708" s="0" t="n">
        <v>0</v>
      </c>
      <c r="G708" s="0" t="n">
        <v>0</v>
      </c>
      <c r="H708" s="0" t="n">
        <v>0</v>
      </c>
      <c r="I708" s="0" t="n">
        <v>0</v>
      </c>
      <c r="J708" s="0" t="n">
        <v>1</v>
      </c>
      <c r="K708" s="0" t="n">
        <v>0</v>
      </c>
      <c r="L708" s="0" t="n">
        <f aca="false">SUM(COUNTIF(F708,F8),COUNTIF(G708,G8),COUNTIF(H708,H8),COUNTIF(I708,I8),COUNTIF(J708,J8),COUNTIF(K708,K8))</f>
        <v>4</v>
      </c>
      <c r="M708" s="0" t="n">
        <f aca="false">6-L708</f>
        <v>2</v>
      </c>
      <c r="N708" s="0" t="n">
        <f aca="false">COUNTIF(K708,K8)</f>
        <v>1</v>
      </c>
      <c r="O708" s="0" t="n">
        <f aca="false">COUNTIF(J708,J8)</f>
        <v>1</v>
      </c>
      <c r="P708" s="0" t="n">
        <f aca="false">L708-N708-O708</f>
        <v>2</v>
      </c>
      <c r="Q708" s="0" t="n">
        <v>1056</v>
      </c>
    </row>
    <row r="709" customFormat="false" ht="15" hidden="false" customHeight="false" outlineLevel="0" collapsed="false">
      <c r="A709" s="1" t="s">
        <v>88</v>
      </c>
      <c r="B709" s="0" t="s">
        <v>36</v>
      </c>
      <c r="C709" s="0" t="n">
        <v>8</v>
      </c>
      <c r="D709" s="0" t="n">
        <v>24</v>
      </c>
      <c r="E709" s="6" t="n">
        <v>4</v>
      </c>
      <c r="F709" s="0" t="n">
        <v>0</v>
      </c>
      <c r="G709" s="0" t="n">
        <v>0</v>
      </c>
      <c r="H709" s="0" t="n">
        <v>0</v>
      </c>
      <c r="I709" s="0" t="n">
        <v>1</v>
      </c>
      <c r="J709" s="0" t="n">
        <v>0</v>
      </c>
      <c r="L709" s="0" t="n">
        <f aca="false">SUM(COUNTIF(F709,F9),COUNTIF(G709,G9),COUNTIF(H709,H9),COUNTIF(I709,I9),COUNTIF(J709,J9),COUNTIF(K709,K9))</f>
        <v>4</v>
      </c>
      <c r="M709" s="0" t="n">
        <f aca="false">5-L709</f>
        <v>1</v>
      </c>
      <c r="N709" s="0" t="n">
        <f aca="false">COUNTIF(J709,J9)</f>
        <v>1</v>
      </c>
      <c r="P709" s="0" t="n">
        <f aca="false">L709-N709-O709</f>
        <v>3</v>
      </c>
      <c r="Q709" s="0" t="n">
        <v>1960</v>
      </c>
    </row>
    <row r="710" customFormat="false" ht="15" hidden="false" customHeight="false" outlineLevel="0" collapsed="false">
      <c r="A710" s="1" t="s">
        <v>88</v>
      </c>
      <c r="B710" s="0" t="s">
        <v>36</v>
      </c>
      <c r="C710" s="0" t="n">
        <v>9</v>
      </c>
      <c r="D710" s="0" t="n">
        <v>6</v>
      </c>
      <c r="E710" s="0" t="n">
        <v>5</v>
      </c>
      <c r="F710" s="0" t="n">
        <v>0</v>
      </c>
      <c r="G710" s="0" t="n">
        <v>0</v>
      </c>
      <c r="H710" s="0" t="n">
        <v>0</v>
      </c>
      <c r="I710" s="0" t="n">
        <v>0</v>
      </c>
      <c r="J710" s="0" t="n">
        <v>1</v>
      </c>
      <c r="K710" s="0" t="n">
        <v>0</v>
      </c>
      <c r="L710" s="0" t="n">
        <f aca="false">SUM(COUNTIF(F710,F10),COUNTIF(G710,G10),COUNTIF(H710,H10),COUNTIF(I710,I10),COUNTIF(J710,J10),COUNTIF(K710,K10))</f>
        <v>4</v>
      </c>
      <c r="M710" s="0" t="n">
        <f aca="false">6-L710</f>
        <v>2</v>
      </c>
      <c r="N710" s="0" t="n">
        <f aca="false">COUNTIF(K710,K10)</f>
        <v>0</v>
      </c>
      <c r="O710" s="0" t="n">
        <f aca="false">COUNTIF(J710,J10)</f>
        <v>0</v>
      </c>
      <c r="P710" s="0" t="n">
        <f aca="false">L710-N710-O710</f>
        <v>4</v>
      </c>
      <c r="Q710" s="0" t="n">
        <v>2048</v>
      </c>
    </row>
    <row r="711" customFormat="false" ht="15" hidden="false" customHeight="false" outlineLevel="0" collapsed="false">
      <c r="A711" s="1" t="s">
        <v>88</v>
      </c>
      <c r="B711" s="0" t="s">
        <v>36</v>
      </c>
      <c r="C711" s="0" t="n">
        <v>10</v>
      </c>
      <c r="D711" s="0" t="n">
        <v>4</v>
      </c>
      <c r="E711" s="0" t="n">
        <v>1</v>
      </c>
      <c r="F711" s="0" t="n">
        <v>1</v>
      </c>
      <c r="G711" s="0" t="n">
        <v>0</v>
      </c>
      <c r="H711" s="0" t="n">
        <v>0</v>
      </c>
      <c r="I711" s="0" t="n">
        <v>0</v>
      </c>
      <c r="J711" s="0" t="n">
        <v>0</v>
      </c>
      <c r="L711" s="0" t="n">
        <f aca="false">SUM(COUNTIF(F711,F11),COUNTIF(G711,G11),COUNTIF(H711,H11),COUNTIF(I711,I11),COUNTIF(J711,J11),COUNTIF(K711,K11))</f>
        <v>3</v>
      </c>
      <c r="M711" s="0" t="n">
        <f aca="false">5-L711</f>
        <v>2</v>
      </c>
      <c r="N711" s="0" t="n">
        <f aca="false">COUNTIF(J711,J11)</f>
        <v>1</v>
      </c>
      <c r="P711" s="0" t="n">
        <f aca="false">L711-N711-O711</f>
        <v>2</v>
      </c>
      <c r="Q711" s="0" t="n">
        <v>2205</v>
      </c>
    </row>
    <row r="712" customFormat="false" ht="15" hidden="false" customHeight="false" outlineLevel="0" collapsed="false">
      <c r="A712" s="1" t="s">
        <v>88</v>
      </c>
      <c r="B712" s="0" t="s">
        <v>36</v>
      </c>
      <c r="C712" s="0" t="n">
        <v>11</v>
      </c>
      <c r="D712" s="0" t="n">
        <v>25</v>
      </c>
      <c r="E712" s="0" t="n">
        <v>6</v>
      </c>
      <c r="F712" s="0" t="n">
        <v>0</v>
      </c>
      <c r="G712" s="0" t="n">
        <v>0</v>
      </c>
      <c r="H712" s="0" t="n">
        <v>0</v>
      </c>
      <c r="I712" s="0" t="n">
        <v>0</v>
      </c>
      <c r="J712" s="0" t="n">
        <v>0</v>
      </c>
      <c r="K712" s="0" t="n">
        <v>1</v>
      </c>
      <c r="L712" s="0" t="n">
        <f aca="false">SUM(COUNTIF(F712,F12),COUNTIF(G712,G12),COUNTIF(H712,H12),COUNTIF(I712,I12),COUNTIF(J712,J12),COUNTIF(K712,K12))</f>
        <v>3</v>
      </c>
      <c r="M712" s="0" t="n">
        <f aca="false">6-L712</f>
        <v>3</v>
      </c>
      <c r="N712" s="0" t="n">
        <f aca="false">COUNTIF(K712,K12)</f>
        <v>0</v>
      </c>
      <c r="O712" s="0" t="n">
        <f aca="false">COUNTIF(J712,J12)</f>
        <v>0</v>
      </c>
      <c r="P712" s="0" t="n">
        <f aca="false">L712-N712-O712</f>
        <v>3</v>
      </c>
      <c r="Q712" s="0" t="n">
        <v>1092</v>
      </c>
    </row>
    <row r="713" customFormat="false" ht="15" hidden="false" customHeight="false" outlineLevel="0" collapsed="false">
      <c r="A713" s="1" t="s">
        <v>88</v>
      </c>
      <c r="B713" s="0" t="s">
        <v>36</v>
      </c>
      <c r="C713" s="0" t="n">
        <v>12</v>
      </c>
      <c r="D713" s="0" t="n">
        <v>5</v>
      </c>
      <c r="E713" s="0" t="n">
        <v>3</v>
      </c>
      <c r="F713" s="0" t="n">
        <v>0</v>
      </c>
      <c r="G713" s="0" t="n">
        <v>0</v>
      </c>
      <c r="H713" s="0" t="n">
        <v>1</v>
      </c>
      <c r="I713" s="0" t="n">
        <v>0</v>
      </c>
      <c r="J713" s="0" t="n">
        <v>0</v>
      </c>
      <c r="K713" s="0" t="n">
        <v>0</v>
      </c>
      <c r="L713" s="0" t="n">
        <f aca="false">SUM(COUNTIF(F713,F13),COUNTIF(G713,G13),COUNTIF(H713,H13),COUNTIF(I713,I13),COUNTIF(J713,J13),COUNTIF(K713,K13))</f>
        <v>4</v>
      </c>
      <c r="M713" s="0" t="n">
        <f aca="false">6-L713</f>
        <v>2</v>
      </c>
      <c r="N713" s="0" t="n">
        <f aca="false">COUNTIF(K713,K13)</f>
        <v>1</v>
      </c>
      <c r="O713" s="0" t="n">
        <f aca="false">COUNTIF(J713,J13)</f>
        <v>0</v>
      </c>
      <c r="P713" s="0" t="n">
        <f aca="false">L713-N713-O713</f>
        <v>3</v>
      </c>
      <c r="Q713" s="0" t="n">
        <v>2952</v>
      </c>
    </row>
    <row r="714" customFormat="false" ht="15" hidden="false" customHeight="false" outlineLevel="0" collapsed="false">
      <c r="A714" s="1" t="s">
        <v>88</v>
      </c>
      <c r="B714" s="0" t="s">
        <v>36</v>
      </c>
      <c r="C714" s="0" t="n">
        <v>13</v>
      </c>
      <c r="D714" s="0" t="n">
        <v>34</v>
      </c>
      <c r="E714" s="6" t="n">
        <v>4</v>
      </c>
      <c r="F714" s="0" t="n">
        <v>0</v>
      </c>
      <c r="G714" s="0" t="n">
        <v>0</v>
      </c>
      <c r="H714" s="0" t="n">
        <v>0</v>
      </c>
      <c r="I714" s="0" t="n">
        <v>1</v>
      </c>
      <c r="J714" s="0" t="n">
        <v>0</v>
      </c>
      <c r="L714" s="0" t="n">
        <f aca="false">SUM(COUNTIF(F714,F14),COUNTIF(G714,G14),COUNTIF(H714,H14),COUNTIF(I714,I14),COUNTIF(J714,J14),COUNTIF(K714,K14))</f>
        <v>4</v>
      </c>
      <c r="M714" s="0" t="n">
        <f aca="false">5-L714</f>
        <v>1</v>
      </c>
      <c r="N714" s="0" t="n">
        <f aca="false">COUNTIF(J714,J14)</f>
        <v>1</v>
      </c>
      <c r="O714" s="0" t="n">
        <f aca="false">COUNTIF(I714,I14)</f>
        <v>1</v>
      </c>
      <c r="P714" s="0" t="n">
        <f aca="false">L714-N714-O714</f>
        <v>2</v>
      </c>
      <c r="Q714" s="0" t="n">
        <v>2816</v>
      </c>
    </row>
    <row r="715" customFormat="false" ht="15" hidden="false" customHeight="false" outlineLevel="0" collapsed="false">
      <c r="A715" s="1" t="s">
        <v>88</v>
      </c>
      <c r="B715" s="0" t="s">
        <v>36</v>
      </c>
      <c r="C715" s="0" t="n">
        <v>14</v>
      </c>
      <c r="D715" s="0" t="n">
        <v>35</v>
      </c>
      <c r="E715" s="6" t="n">
        <v>3</v>
      </c>
      <c r="F715" s="0" t="n">
        <v>0</v>
      </c>
      <c r="G715" s="0" t="n">
        <v>0</v>
      </c>
      <c r="H715" s="0" t="n">
        <v>1</v>
      </c>
      <c r="I715" s="0" t="n">
        <v>0</v>
      </c>
      <c r="J715" s="0" t="n">
        <v>0</v>
      </c>
      <c r="K715" s="0" t="n">
        <v>0</v>
      </c>
      <c r="L715" s="0" t="n">
        <f aca="false">SUM(COUNTIF(F715,F15),COUNTIF(G715,G15),COUNTIF(H715,H15),COUNTIF(I715,I15),COUNTIF(J715,J15),COUNTIF(K715,K15))</f>
        <v>5</v>
      </c>
      <c r="M715" s="0" t="n">
        <f aca="false">6-L715</f>
        <v>1</v>
      </c>
      <c r="N715" s="0" t="n">
        <f aca="false">COUNTIF(K715,K15)</f>
        <v>1</v>
      </c>
      <c r="O715" s="0" t="n">
        <f aca="false">COUNTIF(J715,J15)</f>
        <v>0</v>
      </c>
      <c r="P715" s="0" t="n">
        <f aca="false">L715-N715-O715</f>
        <v>4</v>
      </c>
      <c r="Q715" s="0" t="n">
        <v>1933</v>
      </c>
      <c r="R715" s="8" t="n">
        <f aca="false">SUM(L702:L715)</f>
        <v>54</v>
      </c>
    </row>
    <row r="716" customFormat="false" ht="15" hidden="false" customHeight="false" outlineLevel="0" collapsed="false">
      <c r="A716" s="1" t="s">
        <v>89</v>
      </c>
      <c r="B716" s="0" t="s">
        <v>38</v>
      </c>
      <c r="C716" s="0" t="n">
        <v>1</v>
      </c>
      <c r="D716" s="0" t="n">
        <v>15</v>
      </c>
      <c r="E716" s="6" t="n">
        <v>1</v>
      </c>
      <c r="F716" s="0" t="n">
        <v>1</v>
      </c>
      <c r="G716" s="0" t="n">
        <v>0</v>
      </c>
      <c r="H716" s="0" t="n">
        <v>0</v>
      </c>
      <c r="I716" s="0" t="n">
        <v>0</v>
      </c>
      <c r="J716" s="0" t="n">
        <v>0</v>
      </c>
      <c r="K716" s="0" t="n">
        <v>0</v>
      </c>
      <c r="L716" s="0" t="n">
        <f aca="false">SUM(COUNTIF(F716,F2),COUNTIF(G716,G2),COUNTIF(H716,H2),COUNTIF(I716,I2),COUNTIF(J716,J2),COUNTIF(K716,K2))</f>
        <v>5</v>
      </c>
      <c r="M716" s="0" t="n">
        <f aca="false">6-L716</f>
        <v>1</v>
      </c>
      <c r="N716" s="0" t="n">
        <f aca="false">COUNTIF(K716,K2)</f>
        <v>1</v>
      </c>
      <c r="O716" s="0" t="n">
        <f aca="false">COUNTIF(J716,J2)</f>
        <v>0</v>
      </c>
      <c r="P716" s="0" t="n">
        <f aca="false">L716-N716-O716</f>
        <v>4</v>
      </c>
      <c r="Q716" s="0" t="n">
        <v>5258</v>
      </c>
    </row>
    <row r="717" customFormat="false" ht="15" hidden="false" customHeight="false" outlineLevel="0" collapsed="false">
      <c r="A717" s="1" t="s">
        <v>89</v>
      </c>
      <c r="B717" s="0" t="s">
        <v>38</v>
      </c>
      <c r="C717" s="0" t="n">
        <v>2</v>
      </c>
      <c r="D717" s="0" t="n">
        <v>45</v>
      </c>
      <c r="E717" s="0" t="n">
        <v>1</v>
      </c>
      <c r="F717" s="0" t="n">
        <v>1</v>
      </c>
      <c r="G717" s="0" t="n">
        <v>0</v>
      </c>
      <c r="H717" s="0" t="n">
        <v>0</v>
      </c>
      <c r="I717" s="0" t="n">
        <v>0</v>
      </c>
      <c r="J717" s="0" t="n">
        <v>0</v>
      </c>
      <c r="K717" s="0" t="n">
        <v>0</v>
      </c>
      <c r="L717" s="0" t="n">
        <f aca="false">SUM(COUNTIF(F717,F3),COUNTIF(G717,G3),COUNTIF(H717,H3),COUNTIF(I717,I3),COUNTIF(J717,J3),COUNTIF(K717,K3))</f>
        <v>3</v>
      </c>
      <c r="M717" s="0" t="n">
        <f aca="false">6-L717</f>
        <v>3</v>
      </c>
      <c r="N717" s="0" t="n">
        <f aca="false">COUNTIF(K717,K3)</f>
        <v>1</v>
      </c>
      <c r="O717" s="0" t="n">
        <f aca="false">COUNTIF(J717,J3)</f>
        <v>0</v>
      </c>
      <c r="P717" s="0" t="n">
        <f aca="false">L717-N717-O717</f>
        <v>2</v>
      </c>
      <c r="Q717" s="0" t="n">
        <v>4267</v>
      </c>
    </row>
    <row r="718" customFormat="false" ht="15" hidden="false" customHeight="false" outlineLevel="0" collapsed="false">
      <c r="A718" s="1" t="s">
        <v>89</v>
      </c>
      <c r="B718" s="0" t="s">
        <v>38</v>
      </c>
      <c r="C718" s="0" t="n">
        <v>3</v>
      </c>
      <c r="D718" s="0" t="n">
        <v>6</v>
      </c>
      <c r="E718" s="0" t="n">
        <v>4</v>
      </c>
      <c r="F718" s="0" t="n">
        <v>0</v>
      </c>
      <c r="G718" s="0" t="n">
        <v>0</v>
      </c>
      <c r="H718" s="0" t="n">
        <v>0</v>
      </c>
      <c r="I718" s="0" t="n">
        <v>1</v>
      </c>
      <c r="J718" s="0" t="n">
        <v>0</v>
      </c>
      <c r="K718" s="0" t="n">
        <v>0</v>
      </c>
      <c r="L718" s="0" t="n">
        <f aca="false">SUM(COUNTIF(F718,F4),COUNTIF(G718,G4),COUNTIF(H718,H4),COUNTIF(I718,I4),COUNTIF(J718,J4),COUNTIF(K718,K4))</f>
        <v>4</v>
      </c>
      <c r="M718" s="0" t="n">
        <f aca="false">6-L718</f>
        <v>2</v>
      </c>
      <c r="N718" s="0" t="n">
        <f aca="false">COUNTIF(K718,K4)</f>
        <v>0</v>
      </c>
      <c r="O718" s="0" t="n">
        <f aca="false">COUNTIF(J718,J4)</f>
        <v>1</v>
      </c>
      <c r="P718" s="0" t="n">
        <f aca="false">L718-N718-O718</f>
        <v>3</v>
      </c>
      <c r="Q718" s="0" t="n">
        <v>6984</v>
      </c>
    </row>
    <row r="719" customFormat="false" ht="15" hidden="false" customHeight="false" outlineLevel="0" collapsed="false">
      <c r="A719" s="1" t="s">
        <v>89</v>
      </c>
      <c r="B719" s="0" t="s">
        <v>38</v>
      </c>
      <c r="C719" s="0" t="n">
        <v>4</v>
      </c>
      <c r="D719" s="0" t="n">
        <v>4</v>
      </c>
      <c r="E719" s="7" t="n">
        <v>4</v>
      </c>
      <c r="F719" s="0" t="n">
        <v>0</v>
      </c>
      <c r="G719" s="0" t="n">
        <v>0</v>
      </c>
      <c r="H719" s="0" t="n">
        <v>0</v>
      </c>
      <c r="I719" s="0" t="n">
        <v>1</v>
      </c>
      <c r="J719" s="0" t="n">
        <v>0</v>
      </c>
      <c r="L719" s="0" t="n">
        <f aca="false">SUM(COUNTIF(F719,F5),COUNTIF(G719,G5),COUNTIF(H719,H5),COUNTIF(I719,I5),COUNTIF(J719,J5),COUNTIF(K719,K5))</f>
        <v>5</v>
      </c>
      <c r="M719" s="0" t="n">
        <f aca="false">5-L719</f>
        <v>0</v>
      </c>
      <c r="N719" s="0" t="n">
        <f aca="false">COUNTIF(J719,J5)</f>
        <v>1</v>
      </c>
      <c r="O719" s="0" t="n">
        <f aca="false">COUNTIF(I719,I5)</f>
        <v>1</v>
      </c>
      <c r="P719" s="0" t="n">
        <f aca="false">L719-N719-O719</f>
        <v>3</v>
      </c>
      <c r="Q719" s="0" t="n">
        <v>2220</v>
      </c>
    </row>
    <row r="720" customFormat="false" ht="15" hidden="false" customHeight="false" outlineLevel="0" collapsed="false">
      <c r="A720" s="1" t="s">
        <v>89</v>
      </c>
      <c r="B720" s="0" t="s">
        <v>38</v>
      </c>
      <c r="C720" s="0" t="n">
        <v>5</v>
      </c>
      <c r="D720" s="0" t="n">
        <v>5</v>
      </c>
      <c r="E720" s="0" t="n">
        <v>4</v>
      </c>
      <c r="F720" s="0" t="n">
        <v>0</v>
      </c>
      <c r="G720" s="0" t="n">
        <v>0</v>
      </c>
      <c r="H720" s="0" t="n">
        <v>0</v>
      </c>
      <c r="I720" s="0" t="n">
        <v>1</v>
      </c>
      <c r="J720" s="0" t="n">
        <v>0</v>
      </c>
      <c r="L720" s="0" t="n">
        <f aca="false">SUM(COUNTIF(F720,F6),COUNTIF(G720,G6),COUNTIF(H720,H6),COUNTIF(I720,I6),COUNTIF(J720,J6),COUNTIF(K720,K6))</f>
        <v>3</v>
      </c>
      <c r="M720" s="0" t="n">
        <f aca="false">5-L720</f>
        <v>2</v>
      </c>
      <c r="N720" s="0" t="n">
        <f aca="false">COUNTIF(J720,J6)</f>
        <v>0</v>
      </c>
      <c r="P720" s="0" t="n">
        <f aca="false">L720-N720-O720</f>
        <v>3</v>
      </c>
      <c r="Q720" s="0" t="n">
        <v>4655</v>
      </c>
    </row>
    <row r="721" customFormat="false" ht="15" hidden="false" customHeight="false" outlineLevel="0" collapsed="false">
      <c r="A721" s="1" t="s">
        <v>89</v>
      </c>
      <c r="B721" s="0" t="s">
        <v>38</v>
      </c>
      <c r="C721" s="0" t="n">
        <v>6</v>
      </c>
      <c r="D721" s="0" t="n">
        <v>15</v>
      </c>
      <c r="E721" s="0" t="n">
        <v>6</v>
      </c>
      <c r="F721" s="0" t="n">
        <v>0</v>
      </c>
      <c r="G721" s="0" t="n">
        <v>0</v>
      </c>
      <c r="H721" s="0" t="n">
        <v>0</v>
      </c>
      <c r="I721" s="0" t="n">
        <v>0</v>
      </c>
      <c r="J721" s="0" t="n">
        <v>0</v>
      </c>
      <c r="K721" s="0" t="n">
        <v>1</v>
      </c>
      <c r="L721" s="0" t="n">
        <f aca="false">SUM(COUNTIF(F721,F7),COUNTIF(G721,G7),COUNTIF(H721,H7),COUNTIF(I721,I7),COUNTIF(J721,J7),COUNTIF(K721,K7))</f>
        <v>3</v>
      </c>
      <c r="M721" s="0" t="n">
        <f aca="false">6-L721</f>
        <v>3</v>
      </c>
      <c r="N721" s="0" t="n">
        <f aca="false">COUNTIF(K721,K7)</f>
        <v>0</v>
      </c>
      <c r="O721" s="0" t="n">
        <f aca="false">COUNTIF(J721,J7)</f>
        <v>0</v>
      </c>
      <c r="P721" s="0" t="n">
        <f aca="false">L721-N721-O721</f>
        <v>3</v>
      </c>
      <c r="Q721" s="0" t="n">
        <v>4095</v>
      </c>
    </row>
    <row r="722" customFormat="false" ht="15" hidden="false" customHeight="false" outlineLevel="0" collapsed="false">
      <c r="A722" s="1" t="s">
        <v>89</v>
      </c>
      <c r="B722" s="0" t="s">
        <v>38</v>
      </c>
      <c r="C722" s="0" t="n">
        <v>7</v>
      </c>
      <c r="D722" s="0" t="n">
        <v>345</v>
      </c>
      <c r="E722" s="6" t="n">
        <v>3</v>
      </c>
      <c r="F722" s="0" t="n">
        <v>0</v>
      </c>
      <c r="G722" s="0" t="n">
        <v>0</v>
      </c>
      <c r="H722" s="0" t="n">
        <v>1</v>
      </c>
      <c r="I722" s="0" t="n">
        <v>0</v>
      </c>
      <c r="J722" s="0" t="n">
        <v>0</v>
      </c>
      <c r="K722" s="0" t="n">
        <v>0</v>
      </c>
      <c r="L722" s="0" t="n">
        <f aca="false">SUM(COUNTIF(F722,F8),COUNTIF(G722,G8),COUNTIF(H722,H8),COUNTIF(I722,I8),COUNTIF(J722,J8),COUNTIF(K722,K8))</f>
        <v>4</v>
      </c>
      <c r="M722" s="0" t="n">
        <f aca="false">6-L722</f>
        <v>2</v>
      </c>
      <c r="N722" s="0" t="n">
        <f aca="false">COUNTIF(K722,K8)</f>
        <v>1</v>
      </c>
      <c r="O722" s="0" t="n">
        <f aca="false">COUNTIF(J722,J8)</f>
        <v>0</v>
      </c>
      <c r="P722" s="0" t="n">
        <f aca="false">L722-N722-O722</f>
        <v>3</v>
      </c>
      <c r="Q722" s="0" t="n">
        <v>3916</v>
      </c>
    </row>
    <row r="723" customFormat="false" ht="15" hidden="false" customHeight="false" outlineLevel="0" collapsed="false">
      <c r="A723" s="1" t="s">
        <v>89</v>
      </c>
      <c r="B723" s="0" t="s">
        <v>38</v>
      </c>
      <c r="C723" s="0" t="n">
        <v>8</v>
      </c>
      <c r="D723" s="0" t="n">
        <v>24</v>
      </c>
      <c r="E723" s="0" t="n">
        <v>5</v>
      </c>
      <c r="F723" s="0" t="n">
        <v>0</v>
      </c>
      <c r="G723" s="0" t="n">
        <v>0</v>
      </c>
      <c r="H723" s="0" t="n">
        <v>0</v>
      </c>
      <c r="I723" s="0" t="n">
        <v>0</v>
      </c>
      <c r="J723" s="0" t="n">
        <v>1</v>
      </c>
      <c r="L723" s="0" t="n">
        <f aca="false">SUM(COUNTIF(F723,F9),COUNTIF(G723,G9),COUNTIF(H723,H9),COUNTIF(I723,I9),COUNTIF(J723,J9),COUNTIF(K723,K9))</f>
        <v>2</v>
      </c>
      <c r="M723" s="0" t="n">
        <f aca="false">5-L723</f>
        <v>3</v>
      </c>
      <c r="N723" s="0" t="n">
        <f aca="false">COUNTIF(J723,J9)</f>
        <v>0</v>
      </c>
      <c r="P723" s="0" t="n">
        <f aca="false">L723-N723-O723</f>
        <v>2</v>
      </c>
      <c r="Q723" s="0" t="n">
        <v>3959</v>
      </c>
    </row>
    <row r="724" customFormat="false" ht="15" hidden="false" customHeight="false" outlineLevel="0" collapsed="false">
      <c r="A724" s="1" t="s">
        <v>89</v>
      </c>
      <c r="B724" s="0" t="s">
        <v>38</v>
      </c>
      <c r="C724" s="0" t="n">
        <v>9</v>
      </c>
      <c r="D724" s="0" t="n">
        <v>6</v>
      </c>
      <c r="E724" s="7" t="n">
        <v>6</v>
      </c>
      <c r="F724" s="0" t="n">
        <v>0</v>
      </c>
      <c r="G724" s="0" t="n">
        <v>0</v>
      </c>
      <c r="H724" s="0" t="n">
        <v>0</v>
      </c>
      <c r="I724" s="0" t="n">
        <v>0</v>
      </c>
      <c r="J724" s="0" t="n">
        <v>0</v>
      </c>
      <c r="K724" s="0" t="n">
        <v>1</v>
      </c>
      <c r="L724" s="0" t="n">
        <f aca="false">SUM(COUNTIF(F724,F10),COUNTIF(G724,G10),COUNTIF(H724,H10),COUNTIF(I724,I10),COUNTIF(J724,J10),COUNTIF(K724,K10))</f>
        <v>6</v>
      </c>
      <c r="M724" s="0" t="n">
        <f aca="false">6-L724</f>
        <v>0</v>
      </c>
      <c r="N724" s="0" t="n">
        <f aca="false">COUNTIF(K724,K10)</f>
        <v>1</v>
      </c>
      <c r="O724" s="0" t="n">
        <f aca="false">COUNTIF(J724,J10)</f>
        <v>1</v>
      </c>
      <c r="P724" s="0" t="n">
        <f aca="false">L724-N724-O724</f>
        <v>4</v>
      </c>
      <c r="Q724" s="0" t="n">
        <v>2973</v>
      </c>
    </row>
    <row r="725" customFormat="false" ht="15" hidden="false" customHeight="false" outlineLevel="0" collapsed="false">
      <c r="A725" s="1" t="s">
        <v>89</v>
      </c>
      <c r="B725" s="0" t="s">
        <v>38</v>
      </c>
      <c r="C725" s="0" t="n">
        <v>10</v>
      </c>
      <c r="D725" s="0" t="n">
        <v>4</v>
      </c>
      <c r="E725" s="0" t="n">
        <v>5</v>
      </c>
      <c r="F725" s="0" t="n">
        <v>0</v>
      </c>
      <c r="G725" s="0" t="n">
        <v>0</v>
      </c>
      <c r="H725" s="0" t="n">
        <v>0</v>
      </c>
      <c r="I725" s="0" t="n">
        <v>0</v>
      </c>
      <c r="J725" s="0" t="n">
        <v>1</v>
      </c>
      <c r="L725" s="0" t="n">
        <f aca="false">SUM(COUNTIF(F725,F11),COUNTIF(G725,G11),COUNTIF(H725,H11),COUNTIF(I725,I11),COUNTIF(J725,J11),COUNTIF(K725,K11))</f>
        <v>3</v>
      </c>
      <c r="M725" s="0" t="n">
        <f aca="false">5-L725</f>
        <v>2</v>
      </c>
      <c r="N725" s="0" t="n">
        <f aca="false">COUNTIF(J725,J11)</f>
        <v>0</v>
      </c>
      <c r="P725" s="0" t="n">
        <f aca="false">L725-N725-O725</f>
        <v>3</v>
      </c>
      <c r="Q725" s="0" t="n">
        <v>3901</v>
      </c>
    </row>
    <row r="726" customFormat="false" ht="15" hidden="false" customHeight="false" outlineLevel="0" collapsed="false">
      <c r="A726" s="1" t="s">
        <v>89</v>
      </c>
      <c r="B726" s="0" t="s">
        <v>38</v>
      </c>
      <c r="C726" s="0" t="n">
        <v>11</v>
      </c>
      <c r="D726" s="0" t="n">
        <v>25</v>
      </c>
      <c r="E726" s="0" t="n">
        <v>4</v>
      </c>
      <c r="F726" s="0" t="n">
        <v>0</v>
      </c>
      <c r="G726" s="0" t="n">
        <v>0</v>
      </c>
      <c r="H726" s="0" t="n">
        <v>0</v>
      </c>
      <c r="I726" s="0" t="n">
        <v>1</v>
      </c>
      <c r="J726" s="0" t="n">
        <v>0</v>
      </c>
      <c r="K726" s="0" t="n">
        <v>0</v>
      </c>
      <c r="L726" s="0" t="n">
        <f aca="false">SUM(COUNTIF(F726,F12),COUNTIF(G726,G12),COUNTIF(H726,H12),COUNTIF(I726,I12),COUNTIF(J726,J12),COUNTIF(K726,K12))</f>
        <v>3</v>
      </c>
      <c r="M726" s="0" t="n">
        <f aca="false">6-L726</f>
        <v>3</v>
      </c>
      <c r="N726" s="0" t="n">
        <f aca="false">COUNTIF(K726,K12)</f>
        <v>1</v>
      </c>
      <c r="O726" s="0" t="n">
        <f aca="false">COUNTIF(J726,J12)</f>
        <v>0</v>
      </c>
      <c r="P726" s="0" t="n">
        <f aca="false">L726-N726-O726</f>
        <v>2</v>
      </c>
      <c r="Q726" s="0" t="n">
        <v>6936</v>
      </c>
    </row>
    <row r="727" customFormat="false" ht="15" hidden="false" customHeight="false" outlineLevel="0" collapsed="false">
      <c r="A727" s="1" t="s">
        <v>89</v>
      </c>
      <c r="B727" s="0" t="s">
        <v>38</v>
      </c>
      <c r="C727" s="0" t="n">
        <v>12</v>
      </c>
      <c r="D727" s="0" t="n">
        <v>5</v>
      </c>
      <c r="E727" s="7" t="n">
        <v>5</v>
      </c>
      <c r="F727" s="0" t="n">
        <v>0</v>
      </c>
      <c r="G727" s="0" t="n">
        <v>0</v>
      </c>
      <c r="H727" s="0" t="n">
        <v>0</v>
      </c>
      <c r="I727" s="0" t="n">
        <v>0</v>
      </c>
      <c r="J727" s="0" t="n">
        <v>1</v>
      </c>
      <c r="K727" s="0" t="n">
        <v>0</v>
      </c>
      <c r="L727" s="0" t="n">
        <f aca="false">SUM(COUNTIF(F727,F13),COUNTIF(G727,G13),COUNTIF(H727,H13),COUNTIF(I727,I13),COUNTIF(J727,J13),COUNTIF(K727,K13))</f>
        <v>6</v>
      </c>
      <c r="M727" s="0" t="n">
        <f aca="false">6-L727</f>
        <v>0</v>
      </c>
      <c r="N727" s="0" t="n">
        <f aca="false">COUNTIF(K727,K13)</f>
        <v>1</v>
      </c>
      <c r="O727" s="0" t="n">
        <f aca="false">COUNTIF(J727,J13)</f>
        <v>1</v>
      </c>
      <c r="P727" s="0" t="n">
        <f aca="false">L727-N727-O727</f>
        <v>4</v>
      </c>
      <c r="Q727" s="0" t="n">
        <v>2619</v>
      </c>
    </row>
    <row r="728" customFormat="false" ht="15" hidden="false" customHeight="false" outlineLevel="0" collapsed="false">
      <c r="A728" s="1" t="s">
        <v>89</v>
      </c>
      <c r="B728" s="0" t="s">
        <v>38</v>
      </c>
      <c r="C728" s="0" t="n">
        <v>13</v>
      </c>
      <c r="D728" s="0" t="n">
        <v>34</v>
      </c>
      <c r="E728" s="0" t="n">
        <v>1</v>
      </c>
      <c r="F728" s="0" t="n">
        <v>1</v>
      </c>
      <c r="G728" s="0" t="n">
        <v>0</v>
      </c>
      <c r="H728" s="0" t="n">
        <v>0</v>
      </c>
      <c r="I728" s="0" t="n">
        <v>0</v>
      </c>
      <c r="J728" s="0" t="n">
        <v>0</v>
      </c>
      <c r="L728" s="0" t="n">
        <f aca="false">SUM(COUNTIF(F728,F14),COUNTIF(G728,G14),COUNTIF(H728,H14),COUNTIF(I728,I14),COUNTIF(J728,J14),COUNTIF(K728,K14))</f>
        <v>2</v>
      </c>
      <c r="M728" s="0" t="n">
        <f aca="false">5-L728</f>
        <v>3</v>
      </c>
      <c r="N728" s="0" t="n">
        <f aca="false">COUNTIF(J728,J14)</f>
        <v>1</v>
      </c>
      <c r="O728" s="0" t="n">
        <f aca="false">COUNTIF(I728,I14)</f>
        <v>0</v>
      </c>
      <c r="P728" s="0" t="n">
        <f aca="false">L728-N728-O728</f>
        <v>1</v>
      </c>
      <c r="Q728" s="0" t="n">
        <v>4429</v>
      </c>
    </row>
    <row r="729" customFormat="false" ht="15" hidden="false" customHeight="false" outlineLevel="0" collapsed="false">
      <c r="A729" s="1" t="s">
        <v>89</v>
      </c>
      <c r="B729" s="0" t="s">
        <v>38</v>
      </c>
      <c r="C729" s="0" t="n">
        <v>14</v>
      </c>
      <c r="D729" s="0" t="n">
        <v>35</v>
      </c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 t="n">
        <v>10801</v>
      </c>
      <c r="R729" s="8" t="n">
        <f aca="false">SUM(L716:L729)</f>
        <v>49</v>
      </c>
    </row>
    <row r="730" customFormat="false" ht="15" hidden="false" customHeight="false" outlineLevel="0" collapsed="false">
      <c r="A730" s="1" t="s">
        <v>90</v>
      </c>
      <c r="B730" s="0" t="s">
        <v>40</v>
      </c>
      <c r="C730" s="0" t="n">
        <v>1</v>
      </c>
      <c r="D730" s="0" t="n">
        <v>15</v>
      </c>
      <c r="E730" s="6" t="n">
        <v>5</v>
      </c>
      <c r="F730" s="0" t="n">
        <v>0</v>
      </c>
      <c r="G730" s="0" t="n">
        <v>0</v>
      </c>
      <c r="H730" s="0" t="n">
        <v>0</v>
      </c>
      <c r="I730" s="0" t="n">
        <v>0</v>
      </c>
      <c r="J730" s="0" t="n">
        <v>1</v>
      </c>
      <c r="K730" s="0" t="n">
        <v>0</v>
      </c>
      <c r="L730" s="0" t="n">
        <f aca="false">SUM(COUNTIF(F730,F2),COUNTIF(G730,G2),COUNTIF(H730,H2),COUNTIF(I730,I2),COUNTIF(J730,J2),COUNTIF(K730,K2))</f>
        <v>5</v>
      </c>
      <c r="M730" s="0" t="n">
        <f aca="false">6-L730</f>
        <v>1</v>
      </c>
      <c r="N730" s="0" t="n">
        <f aca="false">COUNTIF(K730,K2)</f>
        <v>1</v>
      </c>
      <c r="O730" s="0" t="n">
        <f aca="false">COUNTIF(J730,J2)</f>
        <v>1</v>
      </c>
      <c r="P730" s="0" t="n">
        <f aca="false">L730-N730-O730</f>
        <v>3</v>
      </c>
      <c r="Q730" s="0" t="n">
        <v>5270</v>
      </c>
    </row>
    <row r="731" customFormat="false" ht="15" hidden="false" customHeight="false" outlineLevel="0" collapsed="false">
      <c r="A731" s="1" t="s">
        <v>90</v>
      </c>
      <c r="B731" s="0" t="s">
        <v>40</v>
      </c>
      <c r="C731" s="0" t="n">
        <v>2</v>
      </c>
      <c r="D731" s="0" t="n">
        <v>45</v>
      </c>
      <c r="E731" s="0" t="n">
        <v>12345</v>
      </c>
      <c r="F731" s="0" t="n">
        <v>1</v>
      </c>
      <c r="G731" s="0" t="n">
        <v>1</v>
      </c>
      <c r="H731" s="0" t="n">
        <v>1</v>
      </c>
      <c r="I731" s="0" t="n">
        <v>1</v>
      </c>
      <c r="J731" s="0" t="n">
        <v>1</v>
      </c>
      <c r="K731" s="0" t="n">
        <v>0</v>
      </c>
      <c r="L731" s="0" t="n">
        <f aca="false">SUM(COUNTIF(F731,F3),COUNTIF(G731,G3),COUNTIF(H731,H3),COUNTIF(I731,I3),COUNTIF(J731,J3),COUNTIF(K731,K3))</f>
        <v>3</v>
      </c>
      <c r="M731" s="0" t="n">
        <f aca="false">6-L731</f>
        <v>3</v>
      </c>
      <c r="N731" s="0" t="n">
        <f aca="false">COUNTIF(K731,K3)</f>
        <v>1</v>
      </c>
      <c r="O731" s="0" t="n">
        <f aca="false">COUNTIF(J731,J3)</f>
        <v>1</v>
      </c>
      <c r="P731" s="0" t="n">
        <f aca="false">L731-N731-O731</f>
        <v>1</v>
      </c>
      <c r="Q731" s="0" t="n">
        <v>4241</v>
      </c>
    </row>
    <row r="732" customFormat="false" ht="15" hidden="false" customHeight="false" outlineLevel="0" collapsed="false">
      <c r="A732" s="1" t="s">
        <v>90</v>
      </c>
      <c r="B732" s="0" t="s">
        <v>40</v>
      </c>
      <c r="C732" s="0" t="n">
        <v>3</v>
      </c>
      <c r="D732" s="0" t="n">
        <v>6</v>
      </c>
      <c r="E732" s="0" t="n">
        <v>3</v>
      </c>
      <c r="F732" s="0" t="n">
        <v>0</v>
      </c>
      <c r="G732" s="0" t="n">
        <v>0</v>
      </c>
      <c r="H732" s="0" t="n">
        <v>1</v>
      </c>
      <c r="I732" s="0" t="n">
        <v>0</v>
      </c>
      <c r="J732" s="0" t="n">
        <v>0</v>
      </c>
      <c r="K732" s="0" t="n">
        <v>0</v>
      </c>
      <c r="L732" s="0" t="n">
        <f aca="false">SUM(COUNTIF(F732,F4),COUNTIF(G732,G4),COUNTIF(H732,H4),COUNTIF(I732,I4),COUNTIF(J732,J4),COUNTIF(K732,K4))</f>
        <v>4</v>
      </c>
      <c r="M732" s="0" t="n">
        <f aca="false">6-L732</f>
        <v>2</v>
      </c>
      <c r="N732" s="0" t="n">
        <f aca="false">COUNTIF(K732,K4)</f>
        <v>0</v>
      </c>
      <c r="O732" s="0" t="n">
        <f aca="false">COUNTIF(J732,J4)</f>
        <v>1</v>
      </c>
      <c r="P732" s="0" t="n">
        <f aca="false">L732-N732-O732</f>
        <v>3</v>
      </c>
      <c r="Q732" s="0" t="n">
        <v>4092</v>
      </c>
    </row>
    <row r="733" customFormat="false" ht="15" hidden="false" customHeight="false" outlineLevel="0" collapsed="false">
      <c r="A733" s="1" t="s">
        <v>90</v>
      </c>
      <c r="B733" s="0" t="s">
        <v>40</v>
      </c>
      <c r="C733" s="0" t="n">
        <v>4</v>
      </c>
      <c r="D733" s="0" t="n">
        <v>4</v>
      </c>
      <c r="E733" s="0" t="n">
        <v>1234</v>
      </c>
      <c r="F733" s="0" t="n">
        <v>1</v>
      </c>
      <c r="G733" s="0" t="n">
        <v>1</v>
      </c>
      <c r="H733" s="0" t="n">
        <v>1</v>
      </c>
      <c r="I733" s="0" t="n">
        <v>1</v>
      </c>
      <c r="J733" s="0" t="n">
        <v>0</v>
      </c>
      <c r="L733" s="0" t="n">
        <f aca="false">SUM(COUNTIF(F733,F5),COUNTIF(G733,G5),COUNTIF(H733,H5),COUNTIF(I733,I5),COUNTIF(J733,J5),COUNTIF(K733,K5))</f>
        <v>2</v>
      </c>
      <c r="M733" s="0" t="n">
        <f aca="false">5-L733</f>
        <v>3</v>
      </c>
      <c r="N733" s="0" t="n">
        <f aca="false">COUNTIF(J733,J5)</f>
        <v>1</v>
      </c>
      <c r="O733" s="0" t="n">
        <f aca="false">COUNTIF(I733,I5)</f>
        <v>1</v>
      </c>
      <c r="P733" s="0" t="n">
        <f aca="false">L733-N733-O733</f>
        <v>0</v>
      </c>
      <c r="Q733" s="0" t="n">
        <v>4283</v>
      </c>
    </row>
    <row r="734" customFormat="false" ht="15" hidden="false" customHeight="false" outlineLevel="0" collapsed="false">
      <c r="A734" s="1" t="s">
        <v>90</v>
      </c>
      <c r="B734" s="0" t="s">
        <v>40</v>
      </c>
      <c r="C734" s="0" t="n">
        <v>5</v>
      </c>
      <c r="D734" s="0" t="n">
        <v>5</v>
      </c>
      <c r="E734" s="7" t="n">
        <v>5</v>
      </c>
      <c r="F734" s="0" t="n">
        <v>0</v>
      </c>
      <c r="G734" s="0" t="n">
        <v>0</v>
      </c>
      <c r="H734" s="0" t="n">
        <v>0</v>
      </c>
      <c r="I734" s="0" t="n">
        <v>0</v>
      </c>
      <c r="J734" s="0" t="n">
        <v>1</v>
      </c>
      <c r="L734" s="0" t="n">
        <f aca="false">SUM(COUNTIF(F734,F6),COUNTIF(G734,G6),COUNTIF(H734,H6),COUNTIF(I734,I6),COUNTIF(J734,J6),COUNTIF(K734,K6))</f>
        <v>5</v>
      </c>
      <c r="M734" s="0" t="n">
        <f aca="false">5-L734</f>
        <v>0</v>
      </c>
      <c r="N734" s="0" t="n">
        <f aca="false">COUNTIF(J734,J6)</f>
        <v>1</v>
      </c>
      <c r="P734" s="0" t="n">
        <f aca="false">L734-N734-O734</f>
        <v>4</v>
      </c>
      <c r="Q734" s="0" t="n">
        <v>2802</v>
      </c>
    </row>
    <row r="735" customFormat="false" ht="15" hidden="false" customHeight="false" outlineLevel="0" collapsed="false">
      <c r="A735" s="1" t="s">
        <v>90</v>
      </c>
      <c r="B735" s="0" t="s">
        <v>40</v>
      </c>
      <c r="C735" s="0" t="n">
        <v>6</v>
      </c>
      <c r="D735" s="0" t="n">
        <v>15</v>
      </c>
      <c r="E735" s="6" t="n">
        <v>5</v>
      </c>
      <c r="F735" s="0" t="n">
        <v>0</v>
      </c>
      <c r="G735" s="0" t="n">
        <v>0</v>
      </c>
      <c r="H735" s="0" t="n">
        <v>0</v>
      </c>
      <c r="I735" s="0" t="n">
        <v>0</v>
      </c>
      <c r="J735" s="0" t="n">
        <v>1</v>
      </c>
      <c r="K735" s="0" t="n">
        <v>0</v>
      </c>
      <c r="L735" s="0" t="n">
        <f aca="false">SUM(COUNTIF(F735,F7),COUNTIF(G735,G7),COUNTIF(H735,H7),COUNTIF(I735,I7),COUNTIF(J735,J7),COUNTIF(K735,K7))</f>
        <v>5</v>
      </c>
      <c r="M735" s="0" t="n">
        <f aca="false">6-L735</f>
        <v>1</v>
      </c>
      <c r="N735" s="0" t="n">
        <f aca="false">COUNTIF(K735,K7)</f>
        <v>1</v>
      </c>
      <c r="O735" s="0" t="n">
        <f aca="false">COUNTIF(J735,J7)</f>
        <v>1</v>
      </c>
      <c r="P735" s="0" t="n">
        <f aca="false">L735-N735-O735</f>
        <v>3</v>
      </c>
      <c r="Q735" s="0" t="n">
        <v>5254</v>
      </c>
    </row>
    <row r="736" customFormat="false" ht="15" hidden="false" customHeight="false" outlineLevel="0" collapsed="false">
      <c r="A736" s="1" t="s">
        <v>90</v>
      </c>
      <c r="B736" s="0" t="s">
        <v>40</v>
      </c>
      <c r="C736" s="0" t="n">
        <v>7</v>
      </c>
      <c r="D736" s="0" t="n">
        <v>345</v>
      </c>
      <c r="E736" s="0" t="n">
        <v>6</v>
      </c>
      <c r="F736" s="0" t="n">
        <v>0</v>
      </c>
      <c r="G736" s="0" t="n">
        <v>0</v>
      </c>
      <c r="H736" s="0" t="n">
        <v>0</v>
      </c>
      <c r="I736" s="0" t="n">
        <v>0</v>
      </c>
      <c r="J736" s="0" t="n">
        <v>0</v>
      </c>
      <c r="K736" s="0" t="n">
        <v>1</v>
      </c>
      <c r="L736" s="0" t="n">
        <f aca="false">SUM(COUNTIF(F736,F8),COUNTIF(G736,G8),COUNTIF(H736,H8),COUNTIF(I736,I8),COUNTIF(J736,J8),COUNTIF(K736,K8))</f>
        <v>2</v>
      </c>
      <c r="M736" s="0" t="n">
        <f aca="false">6-L736</f>
        <v>4</v>
      </c>
      <c r="N736" s="0" t="n">
        <f aca="false">COUNTIF(K736,K8)</f>
        <v>0</v>
      </c>
      <c r="O736" s="0" t="n">
        <f aca="false">COUNTIF(J736,J8)</f>
        <v>0</v>
      </c>
      <c r="P736" s="0" t="n">
        <f aca="false">L736-N736-O736</f>
        <v>2</v>
      </c>
      <c r="Q736" s="0" t="n">
        <v>5954</v>
      </c>
    </row>
    <row r="737" customFormat="false" ht="15" hidden="false" customHeight="false" outlineLevel="0" collapsed="false">
      <c r="A737" s="1" t="s">
        <v>90</v>
      </c>
      <c r="B737" s="0" t="s">
        <v>40</v>
      </c>
      <c r="C737" s="0" t="n">
        <v>8</v>
      </c>
      <c r="D737" s="0" t="n">
        <v>24</v>
      </c>
      <c r="E737" s="0" t="n">
        <v>5</v>
      </c>
      <c r="F737" s="0" t="n">
        <v>0</v>
      </c>
      <c r="G737" s="0" t="n">
        <v>0</v>
      </c>
      <c r="H737" s="0" t="n">
        <v>0</v>
      </c>
      <c r="I737" s="0" t="n">
        <v>0</v>
      </c>
      <c r="J737" s="0" t="n">
        <v>1</v>
      </c>
      <c r="L737" s="0" t="n">
        <f aca="false">SUM(COUNTIF(F737,F9),COUNTIF(G737,G9),COUNTIF(H737,H9),COUNTIF(I737,I9),COUNTIF(J737,J9),COUNTIF(K737,K9))</f>
        <v>2</v>
      </c>
      <c r="M737" s="0" t="n">
        <f aca="false">5-L737</f>
        <v>3</v>
      </c>
      <c r="N737" s="0" t="n">
        <f aca="false">COUNTIF(J737,J9)</f>
        <v>0</v>
      </c>
      <c r="P737" s="0" t="n">
        <f aca="false">L737-N737-O737</f>
        <v>2</v>
      </c>
      <c r="Q737" s="0" t="n">
        <v>5539</v>
      </c>
    </row>
    <row r="738" customFormat="false" ht="15" hidden="false" customHeight="false" outlineLevel="0" collapsed="false">
      <c r="A738" s="1" t="s">
        <v>90</v>
      </c>
      <c r="B738" s="0" t="s">
        <v>40</v>
      </c>
      <c r="C738" s="0" t="n">
        <v>9</v>
      </c>
      <c r="D738" s="0" t="n">
        <v>6</v>
      </c>
      <c r="E738" s="7" t="n">
        <v>6</v>
      </c>
      <c r="F738" s="0" t="n">
        <v>0</v>
      </c>
      <c r="G738" s="0" t="n">
        <v>0</v>
      </c>
      <c r="H738" s="0" t="n">
        <v>0</v>
      </c>
      <c r="I738" s="0" t="n">
        <v>0</v>
      </c>
      <c r="J738" s="0" t="n">
        <v>0</v>
      </c>
      <c r="K738" s="0" t="n">
        <v>1</v>
      </c>
      <c r="L738" s="0" t="n">
        <f aca="false">SUM(COUNTIF(F738,F10),COUNTIF(G738,G10),COUNTIF(H738,H10),COUNTIF(I738,I10),COUNTIF(J738,J10),COUNTIF(K738,K10))</f>
        <v>6</v>
      </c>
      <c r="M738" s="0" t="n">
        <f aca="false">6-L738</f>
        <v>0</v>
      </c>
      <c r="N738" s="0" t="n">
        <f aca="false">COUNTIF(K738,K10)</f>
        <v>1</v>
      </c>
      <c r="O738" s="0" t="n">
        <f aca="false">COUNTIF(J738,J10)</f>
        <v>1</v>
      </c>
      <c r="P738" s="0" t="n">
        <f aca="false">L738-N738-O738</f>
        <v>4</v>
      </c>
      <c r="Q738" s="0" t="n">
        <v>5352</v>
      </c>
    </row>
    <row r="739" customFormat="false" ht="15" hidden="false" customHeight="false" outlineLevel="0" collapsed="false">
      <c r="A739" s="1" t="s">
        <v>90</v>
      </c>
      <c r="B739" s="0" t="s">
        <v>40</v>
      </c>
      <c r="C739" s="0" t="n">
        <v>10</v>
      </c>
      <c r="D739" s="0" t="n">
        <v>4</v>
      </c>
      <c r="E739" s="0" t="n">
        <v>2</v>
      </c>
      <c r="F739" s="0" t="n">
        <v>0</v>
      </c>
      <c r="G739" s="0" t="n">
        <v>1</v>
      </c>
      <c r="H739" s="0" t="n">
        <v>0</v>
      </c>
      <c r="I739" s="0" t="n">
        <v>0</v>
      </c>
      <c r="J739" s="0" t="n">
        <v>0</v>
      </c>
      <c r="L739" s="0" t="n">
        <f aca="false">SUM(COUNTIF(F739,F11),COUNTIF(G739,G11),COUNTIF(H739,H11),COUNTIF(I739,I11),COUNTIF(J739,J11),COUNTIF(K739,K11))</f>
        <v>3</v>
      </c>
      <c r="M739" s="0" t="n">
        <f aca="false">5-L739</f>
        <v>2</v>
      </c>
      <c r="N739" s="0" t="n">
        <f aca="false">COUNTIF(J739,J11)</f>
        <v>1</v>
      </c>
      <c r="P739" s="0" t="n">
        <f aca="false">L739-N739-O739</f>
        <v>2</v>
      </c>
      <c r="Q739" s="0" t="n">
        <v>3797</v>
      </c>
    </row>
    <row r="740" customFormat="false" ht="15" hidden="false" customHeight="false" outlineLevel="0" collapsed="false">
      <c r="A740" s="1" t="s">
        <v>90</v>
      </c>
      <c r="B740" s="0" t="s">
        <v>40</v>
      </c>
      <c r="C740" s="0" t="n">
        <v>11</v>
      </c>
      <c r="D740" s="0" t="n">
        <v>25</v>
      </c>
      <c r="E740" s="0" t="n">
        <v>123</v>
      </c>
      <c r="F740" s="0" t="n">
        <v>1</v>
      </c>
      <c r="G740" s="0" t="n">
        <v>1</v>
      </c>
      <c r="H740" s="0" t="n">
        <v>1</v>
      </c>
      <c r="I740" s="0" t="n">
        <v>0</v>
      </c>
      <c r="J740" s="0" t="n">
        <v>0</v>
      </c>
      <c r="K740" s="0" t="n">
        <v>0</v>
      </c>
      <c r="L740" s="0" t="n">
        <f aca="false">SUM(COUNTIF(F740,F12),COUNTIF(G740,G12),COUNTIF(H740,H12),COUNTIF(I740,I12),COUNTIF(J740,J12),COUNTIF(K740,K12))</f>
        <v>3</v>
      </c>
      <c r="M740" s="0" t="n">
        <f aca="false">6-L740</f>
        <v>3</v>
      </c>
      <c r="N740" s="0" t="n">
        <f aca="false">COUNTIF(K740,K12)</f>
        <v>1</v>
      </c>
      <c r="O740" s="0" t="n">
        <f aca="false">COUNTIF(J740,J12)</f>
        <v>0</v>
      </c>
      <c r="P740" s="0" t="n">
        <f aca="false">L740-N740-O740</f>
        <v>2</v>
      </c>
      <c r="Q740" s="0" t="n">
        <v>5233</v>
      </c>
    </row>
    <row r="741" customFormat="false" ht="15" hidden="false" customHeight="false" outlineLevel="0" collapsed="false">
      <c r="A741" s="1" t="s">
        <v>90</v>
      </c>
      <c r="B741" s="0" t="s">
        <v>40</v>
      </c>
      <c r="C741" s="0" t="n">
        <v>12</v>
      </c>
      <c r="D741" s="0" t="n">
        <v>5</v>
      </c>
      <c r="E741" s="0" t="n">
        <v>12345</v>
      </c>
      <c r="F741" s="0" t="n">
        <v>1</v>
      </c>
      <c r="G741" s="0" t="n">
        <v>1</v>
      </c>
      <c r="H741" s="0" t="n">
        <v>1</v>
      </c>
      <c r="I741" s="0" t="n">
        <v>1</v>
      </c>
      <c r="J741" s="0" t="n">
        <v>1</v>
      </c>
      <c r="K741" s="0" t="n">
        <v>0</v>
      </c>
      <c r="L741" s="0" t="n">
        <f aca="false">SUM(COUNTIF(F741,F13),COUNTIF(G741,G13),COUNTIF(H741,H13),COUNTIF(I741,I13),COUNTIF(J741,J13),COUNTIF(K741,K13))</f>
        <v>2</v>
      </c>
      <c r="M741" s="0" t="n">
        <f aca="false">6-L741</f>
        <v>4</v>
      </c>
      <c r="N741" s="0" t="n">
        <f aca="false">COUNTIF(K741,K13)</f>
        <v>1</v>
      </c>
      <c r="O741" s="0" t="n">
        <f aca="false">COUNTIF(J741,J13)</f>
        <v>1</v>
      </c>
      <c r="P741" s="0" t="n">
        <f aca="false">L741-N741-O741</f>
        <v>0</v>
      </c>
      <c r="Q741" s="0" t="n">
        <v>3947</v>
      </c>
    </row>
    <row r="742" customFormat="false" ht="15" hidden="false" customHeight="false" outlineLevel="0" collapsed="false">
      <c r="A742" s="1" t="s">
        <v>90</v>
      </c>
      <c r="B742" s="0" t="s">
        <v>40</v>
      </c>
      <c r="C742" s="0" t="n">
        <v>13</v>
      </c>
      <c r="D742" s="0" t="n">
        <v>34</v>
      </c>
      <c r="E742" s="0" t="n">
        <v>13</v>
      </c>
      <c r="F742" s="0" t="n">
        <v>1</v>
      </c>
      <c r="G742" s="0" t="n">
        <v>0</v>
      </c>
      <c r="H742" s="0" t="n">
        <v>1</v>
      </c>
      <c r="I742" s="0" t="n">
        <v>0</v>
      </c>
      <c r="J742" s="0" t="n">
        <v>0</v>
      </c>
      <c r="L742" s="0" t="n">
        <f aca="false">SUM(COUNTIF(F742,F14),COUNTIF(G742,G14),COUNTIF(H742,H14),COUNTIF(I742,I14),COUNTIF(J742,J14),COUNTIF(K742,K14))</f>
        <v>3</v>
      </c>
      <c r="M742" s="0" t="n">
        <f aca="false">5-L742</f>
        <v>2</v>
      </c>
      <c r="N742" s="0" t="n">
        <f aca="false">COUNTIF(J742,J14)</f>
        <v>1</v>
      </c>
      <c r="O742" s="0" t="n">
        <f aca="false">COUNTIF(I742,I14)</f>
        <v>0</v>
      </c>
      <c r="P742" s="0" t="n">
        <f aca="false">L742-N742-O742</f>
        <v>2</v>
      </c>
      <c r="Q742" s="0" t="n">
        <v>6103</v>
      </c>
    </row>
    <row r="743" customFormat="false" ht="15" hidden="false" customHeight="false" outlineLevel="0" collapsed="false">
      <c r="A743" s="1" t="s">
        <v>90</v>
      </c>
      <c r="B743" s="0" t="s">
        <v>40</v>
      </c>
      <c r="C743" s="0" t="n">
        <v>14</v>
      </c>
      <c r="D743" s="0" t="n">
        <v>35</v>
      </c>
      <c r="E743" s="6" t="n">
        <v>5</v>
      </c>
      <c r="F743" s="0" t="n">
        <v>0</v>
      </c>
      <c r="G743" s="0" t="n">
        <v>0</v>
      </c>
      <c r="H743" s="0" t="n">
        <v>0</v>
      </c>
      <c r="I743" s="0" t="n">
        <v>0</v>
      </c>
      <c r="J743" s="0" t="n">
        <v>1</v>
      </c>
      <c r="K743" s="0" t="n">
        <v>0</v>
      </c>
      <c r="L743" s="0" t="n">
        <f aca="false">SUM(COUNTIF(F743,F15),COUNTIF(G743,G15),COUNTIF(H743,H15),COUNTIF(I743,I15),COUNTIF(J743,J15),COUNTIF(K743,K15))</f>
        <v>5</v>
      </c>
      <c r="M743" s="0" t="n">
        <f aca="false">6-L743</f>
        <v>1</v>
      </c>
      <c r="N743" s="0" t="n">
        <f aca="false">COUNTIF(K743,K15)</f>
        <v>1</v>
      </c>
      <c r="O743" s="0" t="n">
        <f aca="false">COUNTIF(J743,J15)</f>
        <v>1</v>
      </c>
      <c r="P743" s="0" t="n">
        <f aca="false">L743-N743-O743</f>
        <v>3</v>
      </c>
      <c r="Q743" s="0" t="n">
        <v>8002</v>
      </c>
      <c r="R743" s="8" t="n">
        <f aca="false">SUM(L730:L743)</f>
        <v>50</v>
      </c>
    </row>
    <row r="744" customFormat="false" ht="15" hidden="false" customHeight="false" outlineLevel="0" collapsed="false">
      <c r="A744" s="1" t="s">
        <v>91</v>
      </c>
      <c r="B744" s="0" t="s">
        <v>38</v>
      </c>
      <c r="C744" s="0" t="n">
        <v>1</v>
      </c>
      <c r="D744" s="0" t="n">
        <v>15</v>
      </c>
      <c r="E744" s="6" t="n">
        <v>5</v>
      </c>
      <c r="F744" s="0" t="n">
        <v>0</v>
      </c>
      <c r="G744" s="0" t="n">
        <v>0</v>
      </c>
      <c r="H744" s="0" t="n">
        <v>0</v>
      </c>
      <c r="I744" s="0" t="n">
        <v>0</v>
      </c>
      <c r="J744" s="0" t="n">
        <v>1</v>
      </c>
      <c r="K744" s="0" t="n">
        <v>0</v>
      </c>
      <c r="L744" s="0" t="n">
        <f aca="false">SUM(COUNTIF(F744,F2),COUNTIF(G744,G2),COUNTIF(H744,H2),COUNTIF(I744,I2),COUNTIF(J744,J2),COUNTIF(K744,K2))</f>
        <v>5</v>
      </c>
      <c r="M744" s="0" t="n">
        <f aca="false">6-L744</f>
        <v>1</v>
      </c>
      <c r="N744" s="0" t="n">
        <f aca="false">COUNTIF(K744,K2)</f>
        <v>1</v>
      </c>
      <c r="O744" s="0" t="n">
        <f aca="false">COUNTIF(J744,J2)</f>
        <v>1</v>
      </c>
      <c r="P744" s="0" t="n">
        <f aca="false">L744-N744-O744</f>
        <v>3</v>
      </c>
      <c r="Q744" s="0" t="n">
        <v>1934</v>
      </c>
    </row>
    <row r="745" customFormat="false" ht="15" hidden="false" customHeight="false" outlineLevel="0" collapsed="false">
      <c r="A745" s="1" t="s">
        <v>91</v>
      </c>
      <c r="B745" s="0" t="s">
        <v>38</v>
      </c>
      <c r="C745" s="0" t="n">
        <v>2</v>
      </c>
      <c r="D745" s="0" t="n">
        <v>45</v>
      </c>
      <c r="E745" s="0" t="n">
        <v>6</v>
      </c>
      <c r="F745" s="0" t="n">
        <v>0</v>
      </c>
      <c r="G745" s="0" t="n">
        <v>0</v>
      </c>
      <c r="H745" s="0" t="n">
        <v>0</v>
      </c>
      <c r="I745" s="0" t="n">
        <v>0</v>
      </c>
      <c r="J745" s="0" t="n">
        <v>0</v>
      </c>
      <c r="K745" s="0" t="n">
        <v>1</v>
      </c>
      <c r="L745" s="0" t="n">
        <f aca="false">SUM(COUNTIF(F745,F3),COUNTIF(G745,G3),COUNTIF(H745,H3),COUNTIF(I745,I3),COUNTIF(J745,J3),COUNTIF(K745,K3))</f>
        <v>3</v>
      </c>
      <c r="M745" s="0" t="n">
        <f aca="false">6-L745</f>
        <v>3</v>
      </c>
      <c r="N745" s="0" t="n">
        <f aca="false">COUNTIF(K745,K3)</f>
        <v>0</v>
      </c>
      <c r="O745" s="0" t="n">
        <f aca="false">COUNTIF(J745,J3)</f>
        <v>0</v>
      </c>
      <c r="P745" s="0" t="n">
        <f aca="false">L745-N745-O745</f>
        <v>3</v>
      </c>
      <c r="Q745" s="0" t="n">
        <v>3083</v>
      </c>
    </row>
    <row r="746" customFormat="false" ht="15" hidden="false" customHeight="false" outlineLevel="0" collapsed="false">
      <c r="A746" s="1" t="s">
        <v>91</v>
      </c>
      <c r="B746" s="0" t="s">
        <v>38</v>
      </c>
      <c r="C746" s="0" t="n">
        <v>3</v>
      </c>
      <c r="D746" s="0" t="n">
        <v>6</v>
      </c>
      <c r="E746" s="0" t="n">
        <v>3</v>
      </c>
      <c r="F746" s="0" t="n">
        <v>0</v>
      </c>
      <c r="G746" s="0" t="n">
        <v>0</v>
      </c>
      <c r="H746" s="0" t="n">
        <v>1</v>
      </c>
      <c r="I746" s="0" t="n">
        <v>0</v>
      </c>
      <c r="J746" s="0" t="n">
        <v>0</v>
      </c>
      <c r="K746" s="0" t="n">
        <v>0</v>
      </c>
      <c r="L746" s="0" t="n">
        <f aca="false">SUM(COUNTIF(F746,F4),COUNTIF(G746,G4),COUNTIF(H746,H4),COUNTIF(I746,I4),COUNTIF(J746,J4),COUNTIF(K746,K4))</f>
        <v>4</v>
      </c>
      <c r="M746" s="0" t="n">
        <f aca="false">6-L746</f>
        <v>2</v>
      </c>
      <c r="N746" s="0" t="n">
        <f aca="false">COUNTIF(K746,K4)</f>
        <v>0</v>
      </c>
      <c r="O746" s="0" t="n">
        <f aca="false">COUNTIF(J746,J4)</f>
        <v>1</v>
      </c>
      <c r="P746" s="0" t="n">
        <f aca="false">L746-N746-O746</f>
        <v>3</v>
      </c>
      <c r="Q746" s="0" t="n">
        <v>2468</v>
      </c>
    </row>
    <row r="747" customFormat="false" ht="15" hidden="false" customHeight="false" outlineLevel="0" collapsed="false">
      <c r="A747" s="1" t="s">
        <v>91</v>
      </c>
      <c r="B747" s="0" t="s">
        <v>38</v>
      </c>
      <c r="C747" s="0" t="n">
        <v>4</v>
      </c>
      <c r="D747" s="0" t="n">
        <v>4</v>
      </c>
      <c r="E747" s="0" t="n">
        <v>2</v>
      </c>
      <c r="F747" s="0" t="n">
        <v>0</v>
      </c>
      <c r="G747" s="0" t="n">
        <v>1</v>
      </c>
      <c r="H747" s="0" t="n">
        <v>0</v>
      </c>
      <c r="I747" s="0" t="n">
        <v>0</v>
      </c>
      <c r="J747" s="0" t="n">
        <v>0</v>
      </c>
      <c r="L747" s="0" t="n">
        <f aca="false">SUM(COUNTIF(F747,F5),COUNTIF(G747,G5),COUNTIF(H747,H5),COUNTIF(I747,I5),COUNTIF(J747,J5),COUNTIF(K747,K5))</f>
        <v>3</v>
      </c>
      <c r="M747" s="0" t="n">
        <f aca="false">5-L747</f>
        <v>2</v>
      </c>
      <c r="N747" s="0" t="n">
        <f aca="false">COUNTIF(J747,J5)</f>
        <v>1</v>
      </c>
      <c r="O747" s="0" t="n">
        <f aca="false">COUNTIF(I747,I5)</f>
        <v>0</v>
      </c>
      <c r="P747" s="0" t="n">
        <f aca="false">L747-N747-O747</f>
        <v>2</v>
      </c>
      <c r="Q747" s="0" t="n">
        <v>2469</v>
      </c>
    </row>
    <row r="748" customFormat="false" ht="15" hidden="false" customHeight="false" outlineLevel="0" collapsed="false">
      <c r="A748" s="1" t="s">
        <v>91</v>
      </c>
      <c r="B748" s="0" t="s">
        <v>38</v>
      </c>
      <c r="C748" s="0" t="n">
        <v>5</v>
      </c>
      <c r="D748" s="0" t="n">
        <v>5</v>
      </c>
      <c r="E748" s="0" t="n">
        <v>2</v>
      </c>
      <c r="F748" s="0" t="n">
        <v>0</v>
      </c>
      <c r="G748" s="0" t="n">
        <v>1</v>
      </c>
      <c r="H748" s="0" t="n">
        <v>0</v>
      </c>
      <c r="I748" s="0" t="n">
        <v>0</v>
      </c>
      <c r="J748" s="0" t="n">
        <v>0</v>
      </c>
      <c r="L748" s="0" t="n">
        <f aca="false">SUM(COUNTIF(F748,F6),COUNTIF(G748,G6),COUNTIF(H748,H6),COUNTIF(I748,I6),COUNTIF(J748,J6),COUNTIF(K748,K6))</f>
        <v>3</v>
      </c>
      <c r="M748" s="0" t="n">
        <f aca="false">5-L748</f>
        <v>2</v>
      </c>
      <c r="N748" s="0" t="n">
        <f aca="false">COUNTIF(J748,J6)</f>
        <v>0</v>
      </c>
      <c r="P748" s="0" t="n">
        <f aca="false">L748-N748-O748</f>
        <v>3</v>
      </c>
      <c r="Q748" s="0" t="n">
        <v>996</v>
      </c>
    </row>
    <row r="749" customFormat="false" ht="15" hidden="false" customHeight="false" outlineLevel="0" collapsed="false">
      <c r="A749" s="1" t="s">
        <v>91</v>
      </c>
      <c r="B749" s="0" t="s">
        <v>38</v>
      </c>
      <c r="C749" s="0" t="n">
        <v>6</v>
      </c>
      <c r="D749" s="0" t="n">
        <v>15</v>
      </c>
      <c r="E749" s="6" t="n">
        <v>5</v>
      </c>
      <c r="F749" s="0" t="n">
        <v>0</v>
      </c>
      <c r="G749" s="0" t="n">
        <v>0</v>
      </c>
      <c r="H749" s="0" t="n">
        <v>0</v>
      </c>
      <c r="I749" s="0" t="n">
        <v>0</v>
      </c>
      <c r="J749" s="0" t="n">
        <v>1</v>
      </c>
      <c r="K749" s="0" t="n">
        <v>0</v>
      </c>
      <c r="L749" s="0" t="n">
        <f aca="false">SUM(COUNTIF(F749,F7),COUNTIF(G749,G7),COUNTIF(H749,H7),COUNTIF(I749,I7),COUNTIF(J749,J7),COUNTIF(K749,K7))</f>
        <v>5</v>
      </c>
      <c r="M749" s="0" t="n">
        <f aca="false">6-L749</f>
        <v>1</v>
      </c>
      <c r="N749" s="0" t="n">
        <f aca="false">COUNTIF(K749,K7)</f>
        <v>1</v>
      </c>
      <c r="O749" s="0" t="n">
        <f aca="false">COUNTIF(J749,J7)</f>
        <v>1</v>
      </c>
      <c r="P749" s="0" t="n">
        <f aca="false">L749-N749-O749</f>
        <v>3</v>
      </c>
      <c r="Q749" s="0" t="n">
        <v>2878</v>
      </c>
    </row>
    <row r="750" customFormat="false" ht="15" hidden="false" customHeight="false" outlineLevel="0" collapsed="false">
      <c r="A750" s="1" t="s">
        <v>91</v>
      </c>
      <c r="B750" s="0" t="s">
        <v>38</v>
      </c>
      <c r="C750" s="0" t="n">
        <v>7</v>
      </c>
      <c r="D750" s="0" t="n">
        <v>345</v>
      </c>
      <c r="E750" s="6" t="n">
        <v>5</v>
      </c>
      <c r="F750" s="0" t="n">
        <v>0</v>
      </c>
      <c r="G750" s="0" t="n">
        <v>0</v>
      </c>
      <c r="H750" s="0" t="n">
        <v>0</v>
      </c>
      <c r="I750" s="0" t="n">
        <v>0</v>
      </c>
      <c r="J750" s="0" t="n">
        <v>1</v>
      </c>
      <c r="K750" s="0" t="n">
        <v>0</v>
      </c>
      <c r="L750" s="0" t="n">
        <f aca="false">SUM(COUNTIF(F750,F8),COUNTIF(G750,G8),COUNTIF(H750,H8),COUNTIF(I750,I8),COUNTIF(J750,J8),COUNTIF(K750,K8))</f>
        <v>4</v>
      </c>
      <c r="M750" s="0" t="n">
        <f aca="false">6-L750</f>
        <v>2</v>
      </c>
      <c r="N750" s="0" t="n">
        <f aca="false">COUNTIF(K750,K8)</f>
        <v>1</v>
      </c>
      <c r="O750" s="0" t="n">
        <f aca="false">COUNTIF(J750,J8)</f>
        <v>1</v>
      </c>
      <c r="P750" s="0" t="n">
        <f aca="false">L750-N750-O750</f>
        <v>2</v>
      </c>
      <c r="Q750" s="0" t="n">
        <v>1150</v>
      </c>
    </row>
    <row r="751" customFormat="false" ht="15" hidden="false" customHeight="false" outlineLevel="0" collapsed="false">
      <c r="A751" s="1" t="s">
        <v>91</v>
      </c>
      <c r="B751" s="0" t="s">
        <v>38</v>
      </c>
      <c r="C751" s="0" t="n">
        <v>8</v>
      </c>
      <c r="D751" s="0" t="n">
        <v>24</v>
      </c>
      <c r="E751" s="6" t="n">
        <v>2</v>
      </c>
      <c r="F751" s="0" t="n">
        <v>0</v>
      </c>
      <c r="G751" s="0" t="n">
        <v>1</v>
      </c>
      <c r="H751" s="0" t="n">
        <v>0</v>
      </c>
      <c r="I751" s="0" t="n">
        <v>0</v>
      </c>
      <c r="J751" s="0" t="n">
        <v>0</v>
      </c>
      <c r="L751" s="0" t="n">
        <f aca="false">SUM(COUNTIF(F751,F9),COUNTIF(G751,G9),COUNTIF(H751,H9),COUNTIF(I751,I9),COUNTIF(J751,J9),COUNTIF(K751,K9))</f>
        <v>4</v>
      </c>
      <c r="M751" s="0" t="n">
        <f aca="false">5-L751</f>
        <v>1</v>
      </c>
      <c r="N751" s="0" t="n">
        <f aca="false">COUNTIF(J751,J9)</f>
        <v>1</v>
      </c>
      <c r="P751" s="0" t="n">
        <f aca="false">L751-N751-O751</f>
        <v>3</v>
      </c>
      <c r="Q751" s="0" t="n">
        <v>2200</v>
      </c>
    </row>
    <row r="752" customFormat="false" ht="15" hidden="false" customHeight="false" outlineLevel="0" collapsed="false">
      <c r="A752" s="1" t="s">
        <v>91</v>
      </c>
      <c r="B752" s="0" t="s">
        <v>38</v>
      </c>
      <c r="C752" s="0" t="n">
        <v>9</v>
      </c>
      <c r="D752" s="0" t="n">
        <v>6</v>
      </c>
      <c r="E752" s="0" t="n">
        <v>1</v>
      </c>
      <c r="F752" s="0" t="n">
        <v>1</v>
      </c>
      <c r="G752" s="0" t="n">
        <v>0</v>
      </c>
      <c r="H752" s="0" t="n">
        <v>0</v>
      </c>
      <c r="I752" s="0" t="n">
        <v>0</v>
      </c>
      <c r="J752" s="0" t="n">
        <v>0</v>
      </c>
      <c r="K752" s="0" t="n">
        <v>0</v>
      </c>
      <c r="L752" s="0" t="n">
        <f aca="false">SUM(COUNTIF(F752,F10),COUNTIF(G752,G10),COUNTIF(H752,H10),COUNTIF(I752,I10),COUNTIF(J752,J10),COUNTIF(K752,K10))</f>
        <v>4</v>
      </c>
      <c r="M752" s="0" t="n">
        <f aca="false">6-L752</f>
        <v>2</v>
      </c>
      <c r="N752" s="0" t="n">
        <f aca="false">COUNTIF(K752,K10)</f>
        <v>0</v>
      </c>
      <c r="O752" s="0" t="n">
        <f aca="false">COUNTIF(J752,J10)</f>
        <v>1</v>
      </c>
      <c r="P752" s="0" t="n">
        <f aca="false">L752-N752-O752</f>
        <v>3</v>
      </c>
      <c r="Q752" s="0" t="n">
        <v>3142</v>
      </c>
    </row>
    <row r="753" customFormat="false" ht="15" hidden="false" customHeight="false" outlineLevel="0" collapsed="false">
      <c r="A753" s="1" t="s">
        <v>91</v>
      </c>
      <c r="B753" s="0" t="s">
        <v>38</v>
      </c>
      <c r="C753" s="0" t="n">
        <v>10</v>
      </c>
      <c r="D753" s="0" t="n">
        <v>4</v>
      </c>
      <c r="E753" s="0" t="n">
        <v>5</v>
      </c>
      <c r="F753" s="0" t="n">
        <v>0</v>
      </c>
      <c r="G753" s="0" t="n">
        <v>0</v>
      </c>
      <c r="H753" s="0" t="n">
        <v>0</v>
      </c>
      <c r="I753" s="0" t="n">
        <v>0</v>
      </c>
      <c r="J753" s="0" t="n">
        <v>1</v>
      </c>
      <c r="L753" s="0" t="n">
        <f aca="false">SUM(COUNTIF(F753,F11),COUNTIF(G753,G11),COUNTIF(H753,H11),COUNTIF(I753,I11),COUNTIF(J753,J11),COUNTIF(K753,K11))</f>
        <v>3</v>
      </c>
      <c r="M753" s="0" t="n">
        <f aca="false">5-L753</f>
        <v>2</v>
      </c>
      <c r="N753" s="0" t="n">
        <f aca="false">COUNTIF(J753,J11)</f>
        <v>0</v>
      </c>
      <c r="P753" s="0" t="n">
        <f aca="false">L753-N753-O753</f>
        <v>3</v>
      </c>
      <c r="Q753" s="0" t="n">
        <v>738</v>
      </c>
    </row>
    <row r="754" customFormat="false" ht="15" hidden="false" customHeight="false" outlineLevel="0" collapsed="false">
      <c r="A754" s="1" t="s">
        <v>91</v>
      </c>
      <c r="B754" s="0" t="s">
        <v>38</v>
      </c>
      <c r="C754" s="0" t="n">
        <v>11</v>
      </c>
      <c r="D754" s="0" t="n">
        <v>25</v>
      </c>
      <c r="E754" s="6" t="n">
        <v>5</v>
      </c>
      <c r="F754" s="0" t="n">
        <v>0</v>
      </c>
      <c r="G754" s="0" t="n">
        <v>0</v>
      </c>
      <c r="H754" s="0" t="n">
        <v>0</v>
      </c>
      <c r="I754" s="0" t="n">
        <v>0</v>
      </c>
      <c r="J754" s="0" t="n">
        <v>1</v>
      </c>
      <c r="K754" s="0" t="n">
        <v>0</v>
      </c>
      <c r="L754" s="0" t="n">
        <f aca="false">SUM(COUNTIF(F754,F12),COUNTIF(G754,G12),COUNTIF(H754,H12),COUNTIF(I754,I12),COUNTIF(J754,J12),COUNTIF(K754,K12))</f>
        <v>5</v>
      </c>
      <c r="M754" s="0" t="n">
        <f aca="false">6-L754</f>
        <v>1</v>
      </c>
      <c r="N754" s="0" t="n">
        <f aca="false">COUNTIF(K754,K12)</f>
        <v>1</v>
      </c>
      <c r="O754" s="0" t="n">
        <f aca="false">COUNTIF(J754,J12)</f>
        <v>1</v>
      </c>
      <c r="P754" s="0" t="n">
        <f aca="false">L754-N754-O754</f>
        <v>3</v>
      </c>
      <c r="Q754" s="0" t="n">
        <v>1215</v>
      </c>
    </row>
    <row r="755" customFormat="false" ht="15" hidden="false" customHeight="false" outlineLevel="0" collapsed="false">
      <c r="A755" s="1" t="s">
        <v>91</v>
      </c>
      <c r="B755" s="0" t="s">
        <v>38</v>
      </c>
      <c r="C755" s="0" t="n">
        <v>12</v>
      </c>
      <c r="D755" s="0" t="n">
        <v>5</v>
      </c>
      <c r="E755" s="0" t="n">
        <v>6</v>
      </c>
      <c r="F755" s="0" t="n">
        <v>0</v>
      </c>
      <c r="G755" s="0" t="n">
        <v>0</v>
      </c>
      <c r="H755" s="0" t="n">
        <v>0</v>
      </c>
      <c r="I755" s="0" t="n">
        <v>0</v>
      </c>
      <c r="J755" s="0" t="n">
        <v>0</v>
      </c>
      <c r="K755" s="0" t="n">
        <v>1</v>
      </c>
      <c r="L755" s="0" t="n">
        <f aca="false">SUM(COUNTIF(F755,F13),COUNTIF(G755,G13),COUNTIF(H755,H13),COUNTIF(I755,I13),COUNTIF(J755,J13),COUNTIF(K755,K13))</f>
        <v>4</v>
      </c>
      <c r="M755" s="0" t="n">
        <f aca="false">6-L755</f>
        <v>2</v>
      </c>
      <c r="N755" s="0" t="n">
        <f aca="false">COUNTIF(K755,K13)</f>
        <v>0</v>
      </c>
      <c r="O755" s="0" t="n">
        <f aca="false">COUNTIF(J755,J13)</f>
        <v>0</v>
      </c>
      <c r="P755" s="0" t="n">
        <f aca="false">L755-N755-O755</f>
        <v>4</v>
      </c>
      <c r="Q755" s="0" t="n">
        <v>1064</v>
      </c>
    </row>
    <row r="756" customFormat="false" ht="15" hidden="false" customHeight="false" outlineLevel="0" collapsed="false">
      <c r="A756" s="1" t="s">
        <v>91</v>
      </c>
      <c r="B756" s="0" t="s">
        <v>38</v>
      </c>
      <c r="C756" s="0" t="n">
        <v>13</v>
      </c>
      <c r="D756" s="0" t="n">
        <v>34</v>
      </c>
      <c r="E756" s="0" t="n">
        <v>1</v>
      </c>
      <c r="F756" s="0" t="n">
        <v>1</v>
      </c>
      <c r="G756" s="0" t="n">
        <v>0</v>
      </c>
      <c r="H756" s="0" t="n">
        <v>0</v>
      </c>
      <c r="I756" s="0" t="n">
        <v>0</v>
      </c>
      <c r="J756" s="0" t="n">
        <v>0</v>
      </c>
      <c r="L756" s="0" t="n">
        <f aca="false">SUM(COUNTIF(F756,F14),COUNTIF(G756,G14),COUNTIF(H756,H14),COUNTIF(I756,I14),COUNTIF(J756,J14),COUNTIF(K756,K14))</f>
        <v>2</v>
      </c>
      <c r="M756" s="0" t="n">
        <f aca="false">5-L756</f>
        <v>3</v>
      </c>
      <c r="N756" s="0" t="n">
        <f aca="false">COUNTIF(J756,J14)</f>
        <v>1</v>
      </c>
      <c r="O756" s="0" t="n">
        <f aca="false">COUNTIF(I756,I14)</f>
        <v>0</v>
      </c>
      <c r="P756" s="0" t="n">
        <f aca="false">L756-N756-O756</f>
        <v>1</v>
      </c>
      <c r="Q756" s="0" t="n">
        <v>1527</v>
      </c>
    </row>
    <row r="757" customFormat="false" ht="15" hidden="false" customHeight="false" outlineLevel="0" collapsed="false">
      <c r="A757" s="1" t="s">
        <v>91</v>
      </c>
      <c r="B757" s="0" t="s">
        <v>38</v>
      </c>
      <c r="C757" s="0" t="n">
        <v>14</v>
      </c>
      <c r="D757" s="0" t="n">
        <v>35</v>
      </c>
      <c r="E757" s="6" t="n">
        <v>3</v>
      </c>
      <c r="F757" s="0" t="n">
        <v>0</v>
      </c>
      <c r="G757" s="0" t="n">
        <v>0</v>
      </c>
      <c r="H757" s="0" t="n">
        <v>1</v>
      </c>
      <c r="I757" s="0" t="n">
        <v>0</v>
      </c>
      <c r="J757" s="0" t="n">
        <v>0</v>
      </c>
      <c r="K757" s="0" t="n">
        <v>0</v>
      </c>
      <c r="L757" s="0" t="n">
        <f aca="false">SUM(COUNTIF(F757,F15),COUNTIF(G757,G15),COUNTIF(H757,H15),COUNTIF(I757,I15),COUNTIF(J757,J15),COUNTIF(K757,K15))</f>
        <v>5</v>
      </c>
      <c r="M757" s="0" t="n">
        <f aca="false">6-L757</f>
        <v>1</v>
      </c>
      <c r="N757" s="0" t="n">
        <f aca="false">COUNTIF(K757,K15)</f>
        <v>1</v>
      </c>
      <c r="O757" s="0" t="n">
        <f aca="false">COUNTIF(J757,J15)</f>
        <v>0</v>
      </c>
      <c r="P757" s="0" t="n">
        <f aca="false">L757-N757-O757</f>
        <v>4</v>
      </c>
      <c r="Q757" s="0" t="n">
        <v>3259</v>
      </c>
      <c r="R757" s="8" t="n">
        <f aca="false">SUM(L744:L757)</f>
        <v>54</v>
      </c>
    </row>
    <row r="758" customFormat="false" ht="13.8" hidden="false" customHeight="false" outlineLevel="0" collapsed="false">
      <c r="A758" s="1" t="s">
        <v>92</v>
      </c>
      <c r="B758" s="0" t="s">
        <v>36</v>
      </c>
      <c r="C758" s="0" t="n">
        <v>1</v>
      </c>
      <c r="D758" s="0" t="n">
        <v>15</v>
      </c>
      <c r="E758" s="0" t="n">
        <v>24</v>
      </c>
      <c r="F758" s="0" t="n">
        <v>0</v>
      </c>
      <c r="G758" s="0" t="n">
        <v>1</v>
      </c>
      <c r="H758" s="0" t="n">
        <v>0</v>
      </c>
      <c r="I758" s="0" t="n">
        <v>1</v>
      </c>
      <c r="J758" s="0" t="n">
        <v>0</v>
      </c>
      <c r="K758" s="0" t="n">
        <v>0</v>
      </c>
      <c r="L758" s="0" t="n">
        <f aca="false">SUM(COUNTIF(F758,F2),COUNTIF(G758,G2),COUNTIF(H758,H2),COUNTIF(I758,I2),COUNTIF(J758,J2),COUNTIF(K758,K2))</f>
        <v>2</v>
      </c>
      <c r="M758" s="0" t="n">
        <f aca="false">6-L758</f>
        <v>4</v>
      </c>
      <c r="N758" s="0" t="n">
        <v>1</v>
      </c>
      <c r="O758" s="0" t="n">
        <v>0</v>
      </c>
      <c r="P758" s="0" t="n">
        <f aca="false">L758-N758-O758</f>
        <v>1</v>
      </c>
      <c r="Q758" s="0" t="n">
        <v>3688</v>
      </c>
    </row>
    <row r="759" customFormat="false" ht="13.8" hidden="false" customHeight="false" outlineLevel="0" collapsed="false">
      <c r="A759" s="1" t="s">
        <v>92</v>
      </c>
      <c r="B759" s="0" t="s">
        <v>36</v>
      </c>
      <c r="C759" s="0" t="n">
        <v>2</v>
      </c>
      <c r="D759" s="0" t="n">
        <v>45</v>
      </c>
      <c r="E759" s="0" t="n">
        <v>6</v>
      </c>
      <c r="F759" s="0" t="n">
        <v>0</v>
      </c>
      <c r="G759" s="0" t="n">
        <v>0</v>
      </c>
      <c r="H759" s="0" t="n">
        <v>0</v>
      </c>
      <c r="I759" s="0" t="n">
        <v>0</v>
      </c>
      <c r="J759" s="0" t="n">
        <v>0</v>
      </c>
      <c r="K759" s="0" t="n">
        <v>1</v>
      </c>
      <c r="L759" s="0" t="n">
        <f aca="false">SUM(COUNTIF(F759,F3),COUNTIF(G759,G3),COUNTIF(H759,H3),COUNTIF(I759,I3),COUNTIF(J759,J3),COUNTIF(K759,K3))</f>
        <v>3</v>
      </c>
      <c r="M759" s="0" t="n">
        <f aca="false">6-L759</f>
        <v>3</v>
      </c>
      <c r="N759" s="0" t="n">
        <v>0</v>
      </c>
      <c r="O759" s="0" t="n">
        <v>0</v>
      </c>
      <c r="P759" s="0" t="n">
        <f aca="false">L759-N759-O759</f>
        <v>3</v>
      </c>
      <c r="Q759" s="0" t="n">
        <v>1718</v>
      </c>
    </row>
    <row r="760" customFormat="false" ht="13.8" hidden="false" customHeight="false" outlineLevel="0" collapsed="false">
      <c r="A760" s="1" t="s">
        <v>92</v>
      </c>
      <c r="B760" s="0" t="s">
        <v>36</v>
      </c>
      <c r="C760" s="0" t="n">
        <v>3</v>
      </c>
      <c r="D760" s="0" t="n">
        <v>6</v>
      </c>
      <c r="E760" s="0" t="n">
        <v>6</v>
      </c>
      <c r="F760" s="0" t="n">
        <v>0</v>
      </c>
      <c r="G760" s="0" t="n">
        <v>0</v>
      </c>
      <c r="H760" s="0" t="n">
        <v>0</v>
      </c>
      <c r="I760" s="0" t="n">
        <v>0</v>
      </c>
      <c r="J760" s="0" t="n">
        <v>0</v>
      </c>
      <c r="K760" s="0" t="n">
        <v>1</v>
      </c>
      <c r="L760" s="0" t="n">
        <f aca="false">SUM(COUNTIF(F760,F4),COUNTIF(G760,G4),COUNTIF(H760,H4),COUNTIF(I760,I4),COUNTIF(J760,J4),COUNTIF(K760,K4))</f>
        <v>6</v>
      </c>
      <c r="M760" s="0" t="n">
        <f aca="false">6-L760</f>
        <v>0</v>
      </c>
      <c r="N760" s="0" t="n">
        <v>1</v>
      </c>
      <c r="O760" s="0" t="n">
        <v>1</v>
      </c>
      <c r="P760" s="0" t="n">
        <f aca="false">L760-N760-O760</f>
        <v>4</v>
      </c>
      <c r="Q760" s="0" t="n">
        <v>2654</v>
      </c>
    </row>
    <row r="761" customFormat="false" ht="13.8" hidden="false" customHeight="false" outlineLevel="0" collapsed="false">
      <c r="A761" s="1" t="s">
        <v>92</v>
      </c>
      <c r="B761" s="0" t="s">
        <v>36</v>
      </c>
      <c r="C761" s="0" t="n">
        <v>4</v>
      </c>
      <c r="D761" s="0" t="n">
        <v>4</v>
      </c>
      <c r="E761" s="0" t="n">
        <v>5</v>
      </c>
      <c r="F761" s="0" t="n">
        <v>0</v>
      </c>
      <c r="G761" s="0" t="n">
        <v>0</v>
      </c>
      <c r="H761" s="0" t="n">
        <v>0</v>
      </c>
      <c r="I761" s="0" t="n">
        <v>0</v>
      </c>
      <c r="J761" s="0" t="n">
        <v>1</v>
      </c>
      <c r="L761" s="0" t="n">
        <f aca="false">SUM(COUNTIF(F761,F5),COUNTIF(G761,G5),COUNTIF(H761,H5),COUNTIF(I761,I5),COUNTIF(J761,J5),COUNTIF(K761,K5))</f>
        <v>3</v>
      </c>
      <c r="M761" s="0" t="n">
        <f aca="false">5-L761</f>
        <v>2</v>
      </c>
      <c r="N761" s="0" t="n">
        <v>0</v>
      </c>
      <c r="O761" s="0" t="n">
        <v>0</v>
      </c>
      <c r="P761" s="0" t="n">
        <f aca="false">L761-N761-O761</f>
        <v>3</v>
      </c>
      <c r="Q761" s="0" t="n">
        <v>1160</v>
      </c>
    </row>
    <row r="762" customFormat="false" ht="13.8" hidden="false" customHeight="false" outlineLevel="0" collapsed="false">
      <c r="A762" s="1" t="s">
        <v>92</v>
      </c>
      <c r="B762" s="0" t="s">
        <v>36</v>
      </c>
      <c r="C762" s="0" t="n">
        <v>5</v>
      </c>
      <c r="D762" s="0" t="n">
        <v>5</v>
      </c>
      <c r="E762" s="0" t="n">
        <v>5</v>
      </c>
      <c r="F762" s="0" t="n">
        <v>0</v>
      </c>
      <c r="G762" s="0" t="n">
        <v>0</v>
      </c>
      <c r="H762" s="0" t="n">
        <v>0</v>
      </c>
      <c r="I762" s="0" t="n">
        <v>0</v>
      </c>
      <c r="J762" s="0" t="n">
        <v>1</v>
      </c>
      <c r="L762" s="0" t="n">
        <f aca="false">SUM(COUNTIF(F762,F6),COUNTIF(G762,G6),COUNTIF(H762,H6),COUNTIF(I762,I6),COUNTIF(J762,J6),COUNTIF(K762,K6))</f>
        <v>5</v>
      </c>
      <c r="M762" s="0" t="n">
        <f aca="false">5-L762</f>
        <v>0</v>
      </c>
      <c r="N762" s="0" t="n">
        <v>1</v>
      </c>
      <c r="P762" s="0" t="n">
        <f aca="false">L762-N762-O762</f>
        <v>4</v>
      </c>
      <c r="Q762" s="0" t="n">
        <v>1422</v>
      </c>
    </row>
    <row r="763" customFormat="false" ht="13.8" hidden="false" customHeight="false" outlineLevel="0" collapsed="false">
      <c r="A763" s="1" t="s">
        <v>92</v>
      </c>
      <c r="B763" s="0" t="s">
        <v>36</v>
      </c>
      <c r="C763" s="0" t="n">
        <v>6</v>
      </c>
      <c r="D763" s="0" t="n">
        <v>15</v>
      </c>
      <c r="E763" s="0" t="n">
        <v>5</v>
      </c>
      <c r="F763" s="0" t="n">
        <v>0</v>
      </c>
      <c r="G763" s="0" t="n">
        <v>0</v>
      </c>
      <c r="H763" s="0" t="n">
        <v>0</v>
      </c>
      <c r="I763" s="0" t="n">
        <v>0</v>
      </c>
      <c r="J763" s="0" t="n">
        <v>1</v>
      </c>
      <c r="K763" s="0" t="n">
        <v>0</v>
      </c>
      <c r="L763" s="0" t="n">
        <f aca="false">SUM(COUNTIF(F763,F7),COUNTIF(G763,G7),COUNTIF(H763,H7),COUNTIF(I763,I7),COUNTIF(J763,J7),COUNTIF(K763,K7))</f>
        <v>5</v>
      </c>
      <c r="M763" s="0" t="n">
        <f aca="false">6-L763</f>
        <v>1</v>
      </c>
      <c r="N763" s="0" t="n">
        <v>1</v>
      </c>
      <c r="O763" s="0" t="n">
        <v>1</v>
      </c>
      <c r="P763" s="0" t="n">
        <f aca="false">L763-N763-O763</f>
        <v>3</v>
      </c>
      <c r="Q763" s="0" t="n">
        <v>3276</v>
      </c>
    </row>
    <row r="764" customFormat="false" ht="13.8" hidden="false" customHeight="false" outlineLevel="0" collapsed="false">
      <c r="A764" s="1" t="s">
        <v>92</v>
      </c>
      <c r="B764" s="0" t="s">
        <v>36</v>
      </c>
      <c r="C764" s="0" t="n">
        <v>7</v>
      </c>
      <c r="D764" s="0" t="n">
        <v>345</v>
      </c>
      <c r="E764" s="0" t="n">
        <v>5</v>
      </c>
      <c r="F764" s="0" t="n">
        <v>0</v>
      </c>
      <c r="G764" s="0" t="n">
        <v>0</v>
      </c>
      <c r="H764" s="0" t="n">
        <v>0</v>
      </c>
      <c r="I764" s="0" t="n">
        <v>0</v>
      </c>
      <c r="J764" s="0" t="n">
        <v>1</v>
      </c>
      <c r="K764" s="0" t="n">
        <v>0</v>
      </c>
      <c r="L764" s="0" t="n">
        <f aca="false">SUM(COUNTIF(F764,F8),COUNTIF(G764,G8),COUNTIF(H764,H8),COUNTIF(I764,I8),COUNTIF(J764,J8),COUNTIF(K764,K8))</f>
        <v>4</v>
      </c>
      <c r="M764" s="0" t="n">
        <f aca="false">6-L764</f>
        <v>2</v>
      </c>
      <c r="N764" s="0" t="n">
        <v>1</v>
      </c>
      <c r="O764" s="0" t="n">
        <v>1</v>
      </c>
      <c r="P764" s="0" t="n">
        <f aca="false">L764-N764-O764</f>
        <v>2</v>
      </c>
      <c r="Q764" s="0" t="n">
        <v>4546</v>
      </c>
    </row>
    <row r="765" customFormat="false" ht="13.8" hidden="false" customHeight="false" outlineLevel="0" collapsed="false">
      <c r="A765" s="1" t="s">
        <v>92</v>
      </c>
      <c r="B765" s="0" t="s">
        <v>36</v>
      </c>
      <c r="C765" s="0" t="n">
        <v>8</v>
      </c>
      <c r="D765" s="0" t="n">
        <v>24</v>
      </c>
      <c r="E765" s="0" t="n">
        <v>5</v>
      </c>
      <c r="F765" s="0" t="n">
        <v>0</v>
      </c>
      <c r="G765" s="0" t="n">
        <v>0</v>
      </c>
      <c r="H765" s="0" t="n">
        <v>0</v>
      </c>
      <c r="I765" s="0" t="n">
        <v>0</v>
      </c>
      <c r="J765" s="0" t="n">
        <v>1</v>
      </c>
      <c r="L765" s="0" t="n">
        <f aca="false">SUM(COUNTIF(F765,F9),COUNTIF(G765,G9),COUNTIF(H765,H9),COUNTIF(I765,I9),COUNTIF(J765,J9),COUNTIF(K765,K9))</f>
        <v>2</v>
      </c>
      <c r="M765" s="0" t="n">
        <f aca="false">5-L765</f>
        <v>3</v>
      </c>
      <c r="N765" s="0" t="n">
        <v>0</v>
      </c>
      <c r="P765" s="0" t="n">
        <f aca="false">L765-N765-O765</f>
        <v>2</v>
      </c>
      <c r="Q765" s="0" t="n">
        <v>3303</v>
      </c>
    </row>
    <row r="766" customFormat="false" ht="13.8" hidden="false" customHeight="false" outlineLevel="0" collapsed="false">
      <c r="A766" s="1" t="s">
        <v>92</v>
      </c>
      <c r="B766" s="0" t="s">
        <v>36</v>
      </c>
      <c r="C766" s="0" t="n">
        <v>9</v>
      </c>
      <c r="D766" s="0" t="n">
        <v>6</v>
      </c>
      <c r="E766" s="0" t="n">
        <v>2</v>
      </c>
      <c r="F766" s="0" t="n">
        <v>0</v>
      </c>
      <c r="G766" s="0" t="n">
        <v>1</v>
      </c>
      <c r="H766" s="0" t="n">
        <v>0</v>
      </c>
      <c r="I766" s="0" t="n">
        <v>0</v>
      </c>
      <c r="J766" s="0" t="n">
        <v>0</v>
      </c>
      <c r="K766" s="0" t="n">
        <v>0</v>
      </c>
      <c r="L766" s="0" t="n">
        <f aca="false">SUM(COUNTIF(F766,F10),COUNTIF(G766,G10),COUNTIF(H766,H10),COUNTIF(I766,I10),COUNTIF(J766,J10),COUNTIF(K766,K10))</f>
        <v>4</v>
      </c>
      <c r="M766" s="0" t="n">
        <f aca="false">6-L766</f>
        <v>2</v>
      </c>
      <c r="N766" s="0" t="n">
        <v>0</v>
      </c>
      <c r="O766" s="0" t="n">
        <v>1</v>
      </c>
      <c r="P766" s="0" t="n">
        <f aca="false">L766-N766-O766</f>
        <v>3</v>
      </c>
      <c r="Q766" s="0" t="n">
        <v>4872</v>
      </c>
    </row>
    <row r="767" customFormat="false" ht="13.8" hidden="false" customHeight="false" outlineLevel="0" collapsed="false">
      <c r="A767" s="1" t="s">
        <v>92</v>
      </c>
      <c r="B767" s="0" t="s">
        <v>36</v>
      </c>
      <c r="C767" s="0" t="n">
        <v>10</v>
      </c>
      <c r="D767" s="0" t="n">
        <v>4</v>
      </c>
      <c r="E767" s="0" t="n">
        <v>3</v>
      </c>
      <c r="F767" s="0" t="n">
        <v>0</v>
      </c>
      <c r="G767" s="0" t="n">
        <v>0</v>
      </c>
      <c r="H767" s="0" t="n">
        <v>1</v>
      </c>
      <c r="I767" s="0" t="n">
        <v>0</v>
      </c>
      <c r="J767" s="0" t="n">
        <v>0</v>
      </c>
      <c r="L767" s="0" t="n">
        <f aca="false">SUM(COUNTIF(F767,F11),COUNTIF(G767,G11),COUNTIF(H767,H11),COUNTIF(I767,I11),COUNTIF(J767,J11),COUNTIF(K767,K11))</f>
        <v>3</v>
      </c>
      <c r="M767" s="0" t="n">
        <f aca="false">5-L767</f>
        <v>2</v>
      </c>
      <c r="N767" s="0" t="n">
        <v>1</v>
      </c>
      <c r="P767" s="0" t="n">
        <f aca="false">L767-N767-O767</f>
        <v>2</v>
      </c>
      <c r="Q767" s="0" t="n">
        <v>2527</v>
      </c>
    </row>
    <row r="768" customFormat="false" ht="13.8" hidden="false" customHeight="false" outlineLevel="0" collapsed="false">
      <c r="A768" s="1" t="s">
        <v>92</v>
      </c>
      <c r="B768" s="0" t="s">
        <v>36</v>
      </c>
      <c r="C768" s="0" t="n">
        <v>11</v>
      </c>
      <c r="D768" s="0" t="n">
        <v>25</v>
      </c>
      <c r="E768" s="0" t="n">
        <v>5</v>
      </c>
      <c r="F768" s="0" t="n">
        <v>0</v>
      </c>
      <c r="G768" s="0" t="n">
        <v>0</v>
      </c>
      <c r="H768" s="0" t="n">
        <v>0</v>
      </c>
      <c r="I768" s="0" t="n">
        <v>0</v>
      </c>
      <c r="J768" s="0" t="n">
        <v>1</v>
      </c>
      <c r="K768" s="0" t="n">
        <v>0</v>
      </c>
      <c r="L768" s="0" t="n">
        <f aca="false">SUM(COUNTIF(F768,F12),COUNTIF(G768,G12),COUNTIF(H768,H12),COUNTIF(I768,I12),COUNTIF(J768,J12),COUNTIF(K768,K12))</f>
        <v>5</v>
      </c>
      <c r="M768" s="0" t="n">
        <f aca="false">6-L768</f>
        <v>1</v>
      </c>
      <c r="N768" s="0" t="n">
        <v>1</v>
      </c>
      <c r="O768" s="0" t="n">
        <v>1</v>
      </c>
      <c r="P768" s="0" t="n">
        <f aca="false">L768-N768-O768</f>
        <v>3</v>
      </c>
      <c r="Q768" s="0" t="n">
        <v>8750</v>
      </c>
    </row>
    <row r="769" customFormat="false" ht="13.8" hidden="false" customHeight="false" outlineLevel="0" collapsed="false">
      <c r="A769" s="1" t="s">
        <v>92</v>
      </c>
      <c r="B769" s="0" t="s">
        <v>36</v>
      </c>
      <c r="C769" s="0" t="n">
        <v>12</v>
      </c>
      <c r="D769" s="0" t="n">
        <v>5</v>
      </c>
      <c r="E769" s="0" t="n">
        <v>4</v>
      </c>
      <c r="F769" s="0" t="n">
        <v>0</v>
      </c>
      <c r="G769" s="0" t="n">
        <v>0</v>
      </c>
      <c r="H769" s="0" t="n">
        <v>0</v>
      </c>
      <c r="I769" s="0" t="n">
        <v>1</v>
      </c>
      <c r="J769" s="0" t="n">
        <v>0</v>
      </c>
      <c r="K769" s="0" t="n">
        <v>0</v>
      </c>
      <c r="L769" s="0" t="n">
        <f aca="false">SUM(COUNTIF(F769,F13),COUNTIF(G769,G13),COUNTIF(H769,H13),COUNTIF(I769,I13),COUNTIF(J769,J13),COUNTIF(K769,K13))</f>
        <v>4</v>
      </c>
      <c r="M769" s="0" t="n">
        <f aca="false">6-L769</f>
        <v>2</v>
      </c>
      <c r="N769" s="0" t="n">
        <v>1</v>
      </c>
      <c r="O769" s="0" t="n">
        <v>0</v>
      </c>
      <c r="P769" s="0" t="n">
        <f aca="false">L769-N769-O769</f>
        <v>3</v>
      </c>
      <c r="Q769" s="0" t="n">
        <v>4879</v>
      </c>
    </row>
    <row r="770" customFormat="false" ht="13.8" hidden="false" customHeight="false" outlineLevel="0" collapsed="false">
      <c r="A770" s="1" t="s">
        <v>92</v>
      </c>
      <c r="B770" s="0" t="s">
        <v>36</v>
      </c>
      <c r="C770" s="0" t="n">
        <v>13</v>
      </c>
      <c r="D770" s="0" t="n">
        <v>34</v>
      </c>
      <c r="E770" s="0" t="n">
        <v>3</v>
      </c>
      <c r="F770" s="0" t="n">
        <v>0</v>
      </c>
      <c r="G770" s="0" t="n">
        <v>0</v>
      </c>
      <c r="H770" s="0" t="n">
        <v>1</v>
      </c>
      <c r="I770" s="0" t="n">
        <v>0</v>
      </c>
      <c r="J770" s="0" t="n">
        <v>0</v>
      </c>
      <c r="L770" s="0" t="n">
        <f aca="false">SUM(COUNTIF(F770,F14),COUNTIF(G770,G14),COUNTIF(H770,H14),COUNTIF(I770,I14),COUNTIF(J770,J14),COUNTIF(K770,K14))</f>
        <v>4</v>
      </c>
      <c r="M770" s="0" t="n">
        <f aca="false">5-L770</f>
        <v>1</v>
      </c>
      <c r="N770" s="0" t="n">
        <v>1</v>
      </c>
      <c r="O770" s="0" t="n">
        <v>0</v>
      </c>
      <c r="P770" s="0" t="n">
        <f aca="false">L770-N770-O770</f>
        <v>3</v>
      </c>
      <c r="Q770" s="0" t="n">
        <v>919</v>
      </c>
    </row>
    <row r="771" customFormat="false" ht="13.8" hidden="false" customHeight="false" outlineLevel="0" collapsed="false">
      <c r="A771" s="1" t="s">
        <v>92</v>
      </c>
      <c r="B771" s="0" t="s">
        <v>36</v>
      </c>
      <c r="C771" s="0" t="n">
        <v>14</v>
      </c>
      <c r="D771" s="0" t="n">
        <v>35</v>
      </c>
      <c r="E771" s="0" t="n">
        <v>5</v>
      </c>
      <c r="F771" s="0" t="n">
        <v>0</v>
      </c>
      <c r="G771" s="0" t="n">
        <v>0</v>
      </c>
      <c r="H771" s="0" t="n">
        <v>0</v>
      </c>
      <c r="I771" s="0" t="n">
        <v>0</v>
      </c>
      <c r="J771" s="0" t="n">
        <v>1</v>
      </c>
      <c r="K771" s="0" t="n">
        <v>0</v>
      </c>
      <c r="L771" s="0" t="n">
        <f aca="false">SUM(COUNTIF(F771,F15),COUNTIF(G771,G15),COUNTIF(H771,H15),COUNTIF(I771,I15),COUNTIF(J771,J15),COUNTIF(K771,K15))</f>
        <v>5</v>
      </c>
      <c r="M771" s="0" t="n">
        <f aca="false">6-L771</f>
        <v>1</v>
      </c>
      <c r="N771" s="0" t="n">
        <v>1</v>
      </c>
      <c r="O771" s="0" t="n">
        <v>1</v>
      </c>
      <c r="P771" s="0" t="n">
        <f aca="false">L771-N771-O771</f>
        <v>3</v>
      </c>
      <c r="Q771" s="0" t="n">
        <v>7319</v>
      </c>
      <c r="R771" s="8" t="n">
        <f aca="false">SUM(L758:L771)</f>
        <v>55</v>
      </c>
    </row>
    <row r="772" customFormat="false" ht="13.8" hidden="false" customHeight="false" outlineLevel="0" collapsed="false">
      <c r="A772" s="1" t="s">
        <v>93</v>
      </c>
      <c r="B772" s="0" t="s">
        <v>38</v>
      </c>
      <c r="C772" s="0" t="n">
        <v>1</v>
      </c>
      <c r="D772" s="0" t="n">
        <v>15</v>
      </c>
      <c r="E772" s="0" t="n">
        <v>6</v>
      </c>
      <c r="F772" s="0" t="n">
        <v>0</v>
      </c>
      <c r="G772" s="0" t="n">
        <v>0</v>
      </c>
      <c r="H772" s="0" t="n">
        <v>0</v>
      </c>
      <c r="I772" s="0" t="n">
        <v>0</v>
      </c>
      <c r="J772" s="0" t="n">
        <v>0</v>
      </c>
      <c r="K772" s="0" t="n">
        <v>1</v>
      </c>
      <c r="L772" s="0" t="n">
        <f aca="false">SUM(COUNTIF(F772,F2),COUNTIF(G772,G2),COUNTIF(H772,H2),COUNTIF(I772,I2),COUNTIF(J772,J2),COUNTIF(K772,K2))</f>
        <v>3</v>
      </c>
      <c r="M772" s="0" t="n">
        <f aca="false">6-L772</f>
        <v>3</v>
      </c>
      <c r="N772" s="0" t="n">
        <v>0</v>
      </c>
      <c r="O772" s="0" t="n">
        <v>0</v>
      </c>
      <c r="P772" s="0" t="n">
        <f aca="false">L772-N772-O772</f>
        <v>3</v>
      </c>
      <c r="Q772" s="0" t="n">
        <v>5464</v>
      </c>
    </row>
    <row r="773" customFormat="false" ht="13.8" hidden="false" customHeight="false" outlineLevel="0" collapsed="false">
      <c r="A773" s="1" t="s">
        <v>93</v>
      </c>
      <c r="B773" s="0" t="s">
        <v>38</v>
      </c>
      <c r="C773" s="0" t="n">
        <v>2</v>
      </c>
      <c r="D773" s="0" t="n">
        <v>45</v>
      </c>
      <c r="E773" s="0" t="n">
        <v>6</v>
      </c>
      <c r="F773" s="0" t="n">
        <v>0</v>
      </c>
      <c r="G773" s="0" t="n">
        <v>0</v>
      </c>
      <c r="H773" s="0" t="n">
        <v>0</v>
      </c>
      <c r="I773" s="0" t="n">
        <v>0</v>
      </c>
      <c r="J773" s="0" t="n">
        <v>0</v>
      </c>
      <c r="K773" s="0" t="n">
        <v>1</v>
      </c>
      <c r="L773" s="0" t="n">
        <f aca="false">SUM(COUNTIF(F773,F3),COUNTIF(G773,G3),COUNTIF(H773,H3),COUNTIF(I773,I3),COUNTIF(J773,J3),COUNTIF(K773,K3))</f>
        <v>3</v>
      </c>
      <c r="M773" s="0" t="n">
        <f aca="false">6-L773</f>
        <v>3</v>
      </c>
      <c r="N773" s="0" t="n">
        <v>0</v>
      </c>
      <c r="O773" s="0" t="n">
        <v>0</v>
      </c>
      <c r="P773" s="0" t="n">
        <f aca="false">L773-N773-O773</f>
        <v>3</v>
      </c>
      <c r="Q773" s="0" t="n">
        <v>3012</v>
      </c>
    </row>
    <row r="774" customFormat="false" ht="13.8" hidden="false" customHeight="false" outlineLevel="0" collapsed="false">
      <c r="A774" s="1" t="s">
        <v>93</v>
      </c>
      <c r="B774" s="0" t="s">
        <v>38</v>
      </c>
      <c r="C774" s="0" t="n">
        <v>3</v>
      </c>
      <c r="D774" s="0" t="n">
        <v>6</v>
      </c>
      <c r="E774" s="0" t="n">
        <v>6</v>
      </c>
      <c r="F774" s="0" t="n">
        <v>0</v>
      </c>
      <c r="G774" s="0" t="n">
        <v>0</v>
      </c>
      <c r="H774" s="0" t="n">
        <v>0</v>
      </c>
      <c r="I774" s="0" t="n">
        <v>0</v>
      </c>
      <c r="J774" s="0" t="n">
        <v>0</v>
      </c>
      <c r="K774" s="0" t="n">
        <v>1</v>
      </c>
      <c r="L774" s="0" t="n">
        <f aca="false">SUM(COUNTIF(F774,F4),COUNTIF(G774,G4),COUNTIF(H774,H4),COUNTIF(I774,I4),COUNTIF(J774,J4),COUNTIF(K774,K4))</f>
        <v>6</v>
      </c>
      <c r="M774" s="0" t="n">
        <f aca="false">6-L774</f>
        <v>0</v>
      </c>
      <c r="N774" s="0" t="n">
        <v>1</v>
      </c>
      <c r="O774" s="0" t="n">
        <v>1</v>
      </c>
      <c r="P774" s="0" t="n">
        <f aca="false">L774-N774-O774</f>
        <v>4</v>
      </c>
      <c r="Q774" s="0" t="n">
        <v>3114</v>
      </c>
    </row>
    <row r="775" customFormat="false" ht="13.8" hidden="false" customHeight="false" outlineLevel="0" collapsed="false">
      <c r="A775" s="1" t="s">
        <v>93</v>
      </c>
      <c r="B775" s="0" t="s">
        <v>38</v>
      </c>
      <c r="C775" s="0" t="n">
        <v>4</v>
      </c>
      <c r="D775" s="0" t="n">
        <v>4</v>
      </c>
      <c r="E775" s="0" t="n">
        <v>4</v>
      </c>
      <c r="F775" s="0" t="n">
        <v>0</v>
      </c>
      <c r="G775" s="0" t="n">
        <v>0</v>
      </c>
      <c r="H775" s="0" t="n">
        <v>0</v>
      </c>
      <c r="I775" s="0" t="n">
        <v>1</v>
      </c>
      <c r="J775" s="0" t="n">
        <v>0</v>
      </c>
      <c r="L775" s="0" t="n">
        <f aca="false">SUM(COUNTIF(F775,F5),COUNTIF(G775,G5),COUNTIF(H775,H5),COUNTIF(I775,I5),COUNTIF(J775,J5),COUNTIF(K775,K5))</f>
        <v>5</v>
      </c>
      <c r="M775" s="0" t="n">
        <f aca="false">5-L775</f>
        <v>0</v>
      </c>
      <c r="N775" s="0" t="n">
        <v>1</v>
      </c>
      <c r="O775" s="0" t="n">
        <v>1</v>
      </c>
      <c r="P775" s="0" t="n">
        <f aca="false">L775-N775-O775</f>
        <v>3</v>
      </c>
      <c r="Q775" s="0" t="n">
        <v>6402</v>
      </c>
    </row>
    <row r="776" customFormat="false" ht="13.8" hidden="false" customHeight="false" outlineLevel="0" collapsed="false">
      <c r="A776" s="1" t="s">
        <v>93</v>
      </c>
      <c r="B776" s="0" t="s">
        <v>38</v>
      </c>
      <c r="C776" s="0" t="n">
        <v>5</v>
      </c>
      <c r="D776" s="0" t="n">
        <v>5</v>
      </c>
      <c r="E776" s="0" t="n">
        <v>4</v>
      </c>
      <c r="F776" s="0" t="n">
        <v>0</v>
      </c>
      <c r="G776" s="0" t="n">
        <v>0</v>
      </c>
      <c r="H776" s="0" t="n">
        <v>0</v>
      </c>
      <c r="I776" s="0" t="n">
        <v>1</v>
      </c>
      <c r="J776" s="0" t="n">
        <v>0</v>
      </c>
      <c r="L776" s="0" t="n">
        <f aca="false">SUM(COUNTIF(F776,F6),COUNTIF(G776,G6),COUNTIF(H776,H6),COUNTIF(I776,I6),COUNTIF(J776,J6),COUNTIF(K776,K6))</f>
        <v>3</v>
      </c>
      <c r="M776" s="0" t="n">
        <f aca="false">5-L776</f>
        <v>2</v>
      </c>
      <c r="N776" s="0" t="n">
        <v>0</v>
      </c>
      <c r="P776" s="0" t="n">
        <f aca="false">L776-N776-O776</f>
        <v>3</v>
      </c>
      <c r="Q776" s="0" t="n">
        <v>1964</v>
      </c>
    </row>
    <row r="777" customFormat="false" ht="13.8" hidden="false" customHeight="false" outlineLevel="0" collapsed="false">
      <c r="A777" s="1" t="s">
        <v>93</v>
      </c>
      <c r="B777" s="0" t="s">
        <v>38</v>
      </c>
      <c r="C777" s="0" t="n">
        <v>6</v>
      </c>
      <c r="D777" s="0" t="n">
        <v>15</v>
      </c>
      <c r="E777" s="0" t="n">
        <v>5</v>
      </c>
      <c r="F777" s="0" t="n">
        <v>0</v>
      </c>
      <c r="G777" s="0" t="n">
        <v>0</v>
      </c>
      <c r="H777" s="0" t="n">
        <v>0</v>
      </c>
      <c r="I777" s="0" t="n">
        <v>0</v>
      </c>
      <c r="J777" s="0" t="n">
        <v>1</v>
      </c>
      <c r="K777" s="0" t="n">
        <v>0</v>
      </c>
      <c r="L777" s="0" t="n">
        <f aca="false">SUM(COUNTIF(F777,F7),COUNTIF(G777,G7),COUNTIF(H777,H7),COUNTIF(I777,I7),COUNTIF(J777,J7),COUNTIF(K777,K7))</f>
        <v>5</v>
      </c>
      <c r="M777" s="0" t="n">
        <f aca="false">6-L777</f>
        <v>1</v>
      </c>
      <c r="N777" s="0" t="n">
        <v>1</v>
      </c>
      <c r="O777" s="0" t="n">
        <v>1</v>
      </c>
      <c r="P777" s="0" t="n">
        <f aca="false">L777-N777-O777</f>
        <v>3</v>
      </c>
      <c r="Q777" s="0" t="n">
        <v>2854</v>
      </c>
    </row>
    <row r="778" customFormat="false" ht="13.8" hidden="false" customHeight="false" outlineLevel="0" collapsed="false">
      <c r="A778" s="1" t="s">
        <v>93</v>
      </c>
      <c r="B778" s="0" t="s">
        <v>38</v>
      </c>
      <c r="C778" s="0" t="n">
        <v>7</v>
      </c>
      <c r="D778" s="0" t="n">
        <v>345</v>
      </c>
      <c r="E778" s="0" t="n">
        <v>5</v>
      </c>
      <c r="F778" s="0" t="n">
        <v>0</v>
      </c>
      <c r="G778" s="0" t="n">
        <v>0</v>
      </c>
      <c r="H778" s="0" t="n">
        <v>0</v>
      </c>
      <c r="I778" s="0" t="n">
        <v>0</v>
      </c>
      <c r="J778" s="0" t="n">
        <v>1</v>
      </c>
      <c r="K778" s="0" t="n">
        <v>0</v>
      </c>
      <c r="L778" s="0" t="n">
        <f aca="false">SUM(COUNTIF(F778,F8),COUNTIF(G778,G8),COUNTIF(H778,H8),COUNTIF(I778,I8),COUNTIF(J778,J8),COUNTIF(K778,K8))</f>
        <v>4</v>
      </c>
      <c r="M778" s="0" t="n">
        <f aca="false">6-L778</f>
        <v>2</v>
      </c>
      <c r="N778" s="0" t="n">
        <v>1</v>
      </c>
      <c r="O778" s="0" t="n">
        <v>1</v>
      </c>
      <c r="P778" s="0" t="n">
        <f aca="false">L778-N778-O778</f>
        <v>2</v>
      </c>
      <c r="Q778" s="0" t="n">
        <v>3268</v>
      </c>
    </row>
    <row r="779" customFormat="false" ht="13.8" hidden="false" customHeight="false" outlineLevel="0" collapsed="false">
      <c r="A779" s="1" t="s">
        <v>93</v>
      </c>
      <c r="B779" s="0" t="s">
        <v>38</v>
      </c>
      <c r="C779" s="0" t="n">
        <v>8</v>
      </c>
      <c r="D779" s="0" t="n">
        <v>24</v>
      </c>
      <c r="E779" s="0" t="n">
        <v>4</v>
      </c>
      <c r="F779" s="0" t="n">
        <v>0</v>
      </c>
      <c r="G779" s="0" t="n">
        <v>0</v>
      </c>
      <c r="H779" s="0" t="n">
        <v>0</v>
      </c>
      <c r="I779" s="0" t="n">
        <v>1</v>
      </c>
      <c r="J779" s="0" t="n">
        <v>0</v>
      </c>
      <c r="L779" s="0" t="n">
        <f aca="false">SUM(COUNTIF(F779,F9),COUNTIF(G779,G9),COUNTIF(H779,H9),COUNTIF(I779,I9),COUNTIF(J779,J9),COUNTIF(K779,K9))</f>
        <v>4</v>
      </c>
      <c r="M779" s="0" t="n">
        <f aca="false">5-L779</f>
        <v>1</v>
      </c>
      <c r="N779" s="0" t="n">
        <v>1</v>
      </c>
      <c r="P779" s="0" t="n">
        <f aca="false">L779-N779-O779</f>
        <v>3</v>
      </c>
      <c r="Q779" s="0" t="n">
        <v>6576</v>
      </c>
    </row>
    <row r="780" customFormat="false" ht="13.8" hidden="false" customHeight="false" outlineLevel="0" collapsed="false">
      <c r="A780" s="1" t="s">
        <v>93</v>
      </c>
      <c r="B780" s="0" t="s">
        <v>38</v>
      </c>
      <c r="C780" s="0" t="n">
        <v>9</v>
      </c>
      <c r="D780" s="0" t="n">
        <v>6</v>
      </c>
      <c r="E780" s="0" t="n">
        <v>6</v>
      </c>
      <c r="F780" s="0" t="n">
        <v>0</v>
      </c>
      <c r="G780" s="0" t="n">
        <v>0</v>
      </c>
      <c r="H780" s="0" t="n">
        <v>0</v>
      </c>
      <c r="I780" s="0" t="n">
        <v>0</v>
      </c>
      <c r="J780" s="0" t="n">
        <v>0</v>
      </c>
      <c r="K780" s="0" t="n">
        <v>1</v>
      </c>
      <c r="L780" s="0" t="n">
        <f aca="false">SUM(COUNTIF(F780,F10),COUNTIF(G780,G10),COUNTIF(H780,H10),COUNTIF(I780,I10),COUNTIF(J780,J10),COUNTIF(K780,K10))</f>
        <v>6</v>
      </c>
      <c r="M780" s="0" t="n">
        <f aca="false">6-L780</f>
        <v>0</v>
      </c>
      <c r="N780" s="0" t="n">
        <v>1</v>
      </c>
      <c r="O780" s="0" t="n">
        <v>1</v>
      </c>
      <c r="P780" s="0" t="n">
        <f aca="false">L780-N780-O780</f>
        <v>4</v>
      </c>
      <c r="Q780" s="0" t="n">
        <v>1242</v>
      </c>
    </row>
    <row r="781" customFormat="false" ht="13.8" hidden="false" customHeight="false" outlineLevel="0" collapsed="false">
      <c r="A781" s="1" t="s">
        <v>93</v>
      </c>
      <c r="B781" s="0" t="s">
        <v>38</v>
      </c>
      <c r="C781" s="0" t="n">
        <v>10</v>
      </c>
      <c r="D781" s="0" t="n">
        <v>4</v>
      </c>
      <c r="E781" s="0" t="n">
        <v>13</v>
      </c>
      <c r="F781" s="0" t="n">
        <v>1</v>
      </c>
      <c r="G781" s="0" t="n">
        <v>0</v>
      </c>
      <c r="H781" s="0" t="n">
        <v>1</v>
      </c>
      <c r="I781" s="0" t="n">
        <v>0</v>
      </c>
      <c r="J781" s="0" t="n">
        <v>0</v>
      </c>
      <c r="L781" s="0" t="n">
        <f aca="false">SUM(COUNTIF(F781,F11),COUNTIF(G781,G11),COUNTIF(H781,H11),COUNTIF(I781,I11),COUNTIF(J781,J11),COUNTIF(K781,K11))</f>
        <v>2</v>
      </c>
      <c r="M781" s="0" t="n">
        <f aca="false">5-L781</f>
        <v>3</v>
      </c>
      <c r="N781" s="0" t="n">
        <v>1</v>
      </c>
      <c r="P781" s="0" t="n">
        <f aca="false">L781-N781-O781</f>
        <v>1</v>
      </c>
      <c r="Q781" s="0" t="n">
        <v>5806</v>
      </c>
    </row>
    <row r="782" customFormat="false" ht="13.8" hidden="false" customHeight="false" outlineLevel="0" collapsed="false">
      <c r="A782" s="1" t="s">
        <v>93</v>
      </c>
      <c r="B782" s="0" t="s">
        <v>38</v>
      </c>
      <c r="C782" s="0" t="n">
        <v>11</v>
      </c>
      <c r="D782" s="0" t="n">
        <v>25</v>
      </c>
      <c r="E782" s="0" t="n">
        <v>5</v>
      </c>
      <c r="F782" s="0" t="n">
        <v>0</v>
      </c>
      <c r="G782" s="0" t="n">
        <v>0</v>
      </c>
      <c r="H782" s="0" t="n">
        <v>0</v>
      </c>
      <c r="I782" s="0" t="n">
        <v>0</v>
      </c>
      <c r="J782" s="0" t="n">
        <v>1</v>
      </c>
      <c r="K782" s="0" t="n">
        <v>0</v>
      </c>
      <c r="L782" s="0" t="n">
        <f aca="false">SUM(COUNTIF(F782,F12),COUNTIF(G782,G12),COUNTIF(H782,H12),COUNTIF(I782,I12),COUNTIF(J782,J12),COUNTIF(K782,K12))</f>
        <v>5</v>
      </c>
      <c r="M782" s="0" t="n">
        <f aca="false">6-L782</f>
        <v>1</v>
      </c>
      <c r="N782" s="0" t="n">
        <v>1</v>
      </c>
      <c r="O782" s="0" t="n">
        <v>1</v>
      </c>
      <c r="P782" s="0" t="n">
        <f aca="false">L782-N782-O782</f>
        <v>3</v>
      </c>
      <c r="Q782" s="0" t="n">
        <v>6584</v>
      </c>
    </row>
    <row r="783" customFormat="false" ht="13.8" hidden="false" customHeight="false" outlineLevel="0" collapsed="false">
      <c r="A783" s="1" t="s">
        <v>93</v>
      </c>
      <c r="B783" s="0" t="s">
        <v>38</v>
      </c>
      <c r="C783" s="0" t="n">
        <v>12</v>
      </c>
      <c r="D783" s="0" t="n">
        <v>5</v>
      </c>
      <c r="E783" s="0" t="n">
        <v>6</v>
      </c>
      <c r="F783" s="0" t="n">
        <v>0</v>
      </c>
      <c r="G783" s="0" t="n">
        <v>0</v>
      </c>
      <c r="H783" s="0" t="n">
        <v>0</v>
      </c>
      <c r="I783" s="0" t="n">
        <v>0</v>
      </c>
      <c r="J783" s="0" t="n">
        <v>0</v>
      </c>
      <c r="K783" s="0" t="n">
        <v>1</v>
      </c>
      <c r="L783" s="0" t="n">
        <f aca="false">SUM(COUNTIF(F783,F13),COUNTIF(G783,G13),COUNTIF(H783,H13),COUNTIF(I783,I13),COUNTIF(J783,J13),COUNTIF(K783,K13))</f>
        <v>4</v>
      </c>
      <c r="M783" s="0" t="n">
        <f aca="false">6-L783</f>
        <v>2</v>
      </c>
      <c r="N783" s="0" t="n">
        <v>0</v>
      </c>
      <c r="O783" s="0" t="n">
        <v>0</v>
      </c>
      <c r="P783" s="0" t="n">
        <f aca="false">L783-N783-O783</f>
        <v>4</v>
      </c>
      <c r="Q783" s="0" t="n">
        <v>2652</v>
      </c>
    </row>
    <row r="784" customFormat="false" ht="13.8" hidden="false" customHeight="false" outlineLevel="0" collapsed="false">
      <c r="A784" s="1" t="s">
        <v>93</v>
      </c>
      <c r="B784" s="0" t="s">
        <v>38</v>
      </c>
      <c r="C784" s="0" t="n">
        <v>13</v>
      </c>
      <c r="D784" s="0" t="n">
        <v>34</v>
      </c>
      <c r="E784" s="0" t="n">
        <v>5</v>
      </c>
      <c r="F784" s="0" t="n">
        <v>0</v>
      </c>
      <c r="G784" s="0" t="n">
        <v>0</v>
      </c>
      <c r="H784" s="0" t="n">
        <v>0</v>
      </c>
      <c r="I784" s="0" t="n">
        <v>0</v>
      </c>
      <c r="J784" s="0" t="n">
        <v>1</v>
      </c>
      <c r="L784" s="0" t="n">
        <f aca="false">SUM(COUNTIF(F784,F14),COUNTIF(G784,G14),COUNTIF(H784,H14),COUNTIF(I784,I14),COUNTIF(J784,J14),COUNTIF(K784,K14))</f>
        <v>2</v>
      </c>
      <c r="M784" s="0" t="n">
        <f aca="false">5-L784</f>
        <v>3</v>
      </c>
      <c r="N784" s="0" t="n">
        <v>0</v>
      </c>
      <c r="O784" s="0" t="n">
        <v>0</v>
      </c>
      <c r="P784" s="0" t="n">
        <f aca="false">L784-N784-O784</f>
        <v>2</v>
      </c>
      <c r="Q784" s="0" t="n">
        <v>2520</v>
      </c>
    </row>
    <row r="785" customFormat="false" ht="13.8" hidden="false" customHeight="false" outlineLevel="0" collapsed="false">
      <c r="A785" s="1" t="s">
        <v>93</v>
      </c>
      <c r="B785" s="0" t="s">
        <v>38</v>
      </c>
      <c r="C785" s="0" t="n">
        <v>14</v>
      </c>
      <c r="D785" s="0" t="n">
        <v>35</v>
      </c>
      <c r="E785" s="0" t="n">
        <v>6</v>
      </c>
      <c r="F785" s="0" t="n">
        <v>0</v>
      </c>
      <c r="G785" s="0" t="n">
        <v>0</v>
      </c>
      <c r="H785" s="0" t="n">
        <v>0</v>
      </c>
      <c r="I785" s="0" t="n">
        <v>0</v>
      </c>
      <c r="J785" s="0" t="n">
        <v>0</v>
      </c>
      <c r="K785" s="0" t="n">
        <v>1</v>
      </c>
      <c r="L785" s="0" t="n">
        <f aca="false">SUM(COUNTIF(F785,F15),COUNTIF(G785,G15),COUNTIF(H785,H15),COUNTIF(I785,I15),COUNTIF(J785,J15),COUNTIF(K785,K15))</f>
        <v>3</v>
      </c>
      <c r="M785" s="0" t="n">
        <f aca="false">6-L785</f>
        <v>3</v>
      </c>
      <c r="N785" s="0" t="n">
        <v>0</v>
      </c>
      <c r="O785" s="0" t="n">
        <v>0</v>
      </c>
      <c r="P785" s="0" t="n">
        <f aca="false">L785-N785-O785</f>
        <v>3</v>
      </c>
      <c r="Q785" s="0" t="n">
        <v>3362</v>
      </c>
      <c r="R785" s="8" t="n">
        <f aca="false">SUM(L772:L785)</f>
        <v>55</v>
      </c>
    </row>
    <row r="786" customFormat="false" ht="13.8" hidden="false" customHeight="false" outlineLevel="0" collapsed="false">
      <c r="A786" s="1" t="s">
        <v>94</v>
      </c>
      <c r="B786" s="0" t="s">
        <v>40</v>
      </c>
      <c r="C786" s="0" t="n">
        <v>1</v>
      </c>
      <c r="D786" s="0" t="n">
        <v>15</v>
      </c>
      <c r="E786" s="0" t="n">
        <v>1</v>
      </c>
      <c r="F786" s="0" t="n">
        <v>1</v>
      </c>
      <c r="G786" s="0" t="n">
        <v>0</v>
      </c>
      <c r="H786" s="0" t="n">
        <v>0</v>
      </c>
      <c r="I786" s="0" t="n">
        <v>0</v>
      </c>
      <c r="J786" s="0" t="n">
        <v>0</v>
      </c>
      <c r="K786" s="0" t="n">
        <v>0</v>
      </c>
      <c r="L786" s="0" t="n">
        <f aca="false">SUM(COUNTIF(F786,F2),COUNTIF(G786,G2),COUNTIF(H786,H2),COUNTIF(I786,I2),COUNTIF(J786,J2),COUNTIF(K786,K2))</f>
        <v>5</v>
      </c>
      <c r="M786" s="0" t="n">
        <f aca="false">6-L786</f>
        <v>1</v>
      </c>
      <c r="N786" s="0" t="n">
        <v>1</v>
      </c>
      <c r="O786" s="0" t="n">
        <v>0</v>
      </c>
      <c r="P786" s="0" t="n">
        <f aca="false">L786-N786-O786</f>
        <v>4</v>
      </c>
      <c r="Q786" s="0" t="n">
        <v>1174</v>
      </c>
    </row>
    <row r="787" customFormat="false" ht="13.8" hidden="false" customHeight="false" outlineLevel="0" collapsed="false">
      <c r="A787" s="1" t="s">
        <v>94</v>
      </c>
      <c r="B787" s="0" t="s">
        <v>40</v>
      </c>
      <c r="C787" s="0" t="n">
        <v>2</v>
      </c>
      <c r="D787" s="0" t="n">
        <v>45</v>
      </c>
      <c r="E787" s="0" t="n">
        <v>4</v>
      </c>
      <c r="F787" s="0" t="n">
        <v>0</v>
      </c>
      <c r="G787" s="0" t="n">
        <v>0</v>
      </c>
      <c r="H787" s="0" t="n">
        <v>0</v>
      </c>
      <c r="I787" s="0" t="n">
        <v>1</v>
      </c>
      <c r="J787" s="0" t="n">
        <v>0</v>
      </c>
      <c r="K787" s="0" t="n">
        <v>0</v>
      </c>
      <c r="L787" s="0" t="n">
        <f aca="false">SUM(COUNTIF(F787,F3),COUNTIF(G787,G3),COUNTIF(H787,H3),COUNTIF(I787,I3),COUNTIF(J787,J3),COUNTIF(K787,K3))</f>
        <v>5</v>
      </c>
      <c r="M787" s="0" t="n">
        <f aca="false">6-L787</f>
        <v>1</v>
      </c>
      <c r="N787" s="0" t="n">
        <v>1</v>
      </c>
      <c r="O787" s="0" t="n">
        <v>0</v>
      </c>
      <c r="P787" s="0" t="n">
        <f aca="false">L787-N787-O787</f>
        <v>4</v>
      </c>
      <c r="Q787" s="0" t="n">
        <v>642</v>
      </c>
    </row>
    <row r="788" customFormat="false" ht="13.8" hidden="false" customHeight="false" outlineLevel="0" collapsed="false">
      <c r="A788" s="1" t="s">
        <v>94</v>
      </c>
      <c r="B788" s="0" t="s">
        <v>40</v>
      </c>
      <c r="C788" s="0" t="n">
        <v>3</v>
      </c>
      <c r="D788" s="0" t="n">
        <v>6</v>
      </c>
      <c r="E788" s="0" t="n">
        <v>1</v>
      </c>
      <c r="F788" s="0" t="n">
        <v>1</v>
      </c>
      <c r="G788" s="0" t="n">
        <v>0</v>
      </c>
      <c r="H788" s="0" t="n">
        <v>0</v>
      </c>
      <c r="I788" s="0" t="n">
        <v>0</v>
      </c>
      <c r="J788" s="0" t="n">
        <v>0</v>
      </c>
      <c r="K788" s="0" t="n">
        <v>0</v>
      </c>
      <c r="L788" s="0" t="n">
        <f aca="false">SUM(COUNTIF(F788,F4),COUNTIF(G788,G4),COUNTIF(H788,H4),COUNTIF(I788,I4),COUNTIF(J788,J4),COUNTIF(K788,K4))</f>
        <v>4</v>
      </c>
      <c r="M788" s="0" t="n">
        <f aca="false">6-L788</f>
        <v>2</v>
      </c>
      <c r="N788" s="0" t="n">
        <v>0</v>
      </c>
      <c r="O788" s="0" t="n">
        <v>1</v>
      </c>
      <c r="P788" s="0" t="n">
        <f aca="false">L788-N788-O788</f>
        <v>3</v>
      </c>
      <c r="Q788" s="0" t="n">
        <v>806</v>
      </c>
    </row>
    <row r="789" customFormat="false" ht="13.8" hidden="false" customHeight="false" outlineLevel="0" collapsed="false">
      <c r="A789" s="1" t="s">
        <v>94</v>
      </c>
      <c r="B789" s="0" t="s">
        <v>40</v>
      </c>
      <c r="C789" s="0" t="n">
        <v>4</v>
      </c>
      <c r="D789" s="0" t="n">
        <v>4</v>
      </c>
      <c r="E789" s="0" t="n">
        <v>5</v>
      </c>
      <c r="F789" s="0" t="n">
        <v>0</v>
      </c>
      <c r="G789" s="0" t="n">
        <v>0</v>
      </c>
      <c r="H789" s="0" t="n">
        <v>0</v>
      </c>
      <c r="I789" s="0" t="n">
        <v>0</v>
      </c>
      <c r="J789" s="0" t="n">
        <v>1</v>
      </c>
      <c r="L789" s="0" t="n">
        <f aca="false">SUM(COUNTIF(F789,F5),COUNTIF(G789,G5),COUNTIF(H789,H5),COUNTIF(I789,I5),COUNTIF(J789,J5),COUNTIF(K789,K5))</f>
        <v>3</v>
      </c>
      <c r="M789" s="0" t="n">
        <f aca="false">5-L789</f>
        <v>2</v>
      </c>
      <c r="N789" s="0" t="n">
        <v>0</v>
      </c>
      <c r="O789" s="0" t="n">
        <v>0</v>
      </c>
      <c r="P789" s="0" t="n">
        <f aca="false">L789-N789-O789</f>
        <v>3</v>
      </c>
      <c r="Q789" s="0" t="n">
        <v>3402</v>
      </c>
    </row>
    <row r="790" customFormat="false" ht="13.8" hidden="false" customHeight="false" outlineLevel="0" collapsed="false">
      <c r="A790" s="1" t="s">
        <v>94</v>
      </c>
      <c r="B790" s="0" t="s">
        <v>40</v>
      </c>
      <c r="C790" s="0" t="n">
        <v>5</v>
      </c>
      <c r="D790" s="0" t="n">
        <v>5</v>
      </c>
      <c r="E790" s="0" t="n">
        <v>5</v>
      </c>
      <c r="F790" s="0" t="n">
        <v>0</v>
      </c>
      <c r="G790" s="0" t="n">
        <v>0</v>
      </c>
      <c r="H790" s="0" t="n">
        <v>0</v>
      </c>
      <c r="I790" s="0" t="n">
        <v>0</v>
      </c>
      <c r="J790" s="0" t="n">
        <v>1</v>
      </c>
      <c r="L790" s="0" t="n">
        <f aca="false">SUM(COUNTIF(F790,F6),COUNTIF(G790,G6),COUNTIF(H790,H6),COUNTIF(I790,I6),COUNTIF(J790,J6),COUNTIF(K790,K6))</f>
        <v>5</v>
      </c>
      <c r="M790" s="0" t="n">
        <f aca="false">5-L790</f>
        <v>0</v>
      </c>
      <c r="N790" s="0" t="n">
        <v>1</v>
      </c>
      <c r="P790" s="0" t="n">
        <f aca="false">L790-N790-O790</f>
        <v>4</v>
      </c>
      <c r="Q790" s="0" t="n">
        <v>1116</v>
      </c>
    </row>
    <row r="791" customFormat="false" ht="13.8" hidden="false" customHeight="false" outlineLevel="0" collapsed="false">
      <c r="A791" s="1" t="s">
        <v>94</v>
      </c>
      <c r="B791" s="0" t="s">
        <v>40</v>
      </c>
      <c r="C791" s="0" t="n">
        <v>6</v>
      </c>
      <c r="D791" s="0" t="n">
        <v>15</v>
      </c>
      <c r="E791" s="0" t="n">
        <v>1</v>
      </c>
      <c r="F791" s="0" t="n">
        <v>1</v>
      </c>
      <c r="G791" s="0" t="n">
        <v>0</v>
      </c>
      <c r="H791" s="0" t="n">
        <v>0</v>
      </c>
      <c r="I791" s="0" t="n">
        <v>0</v>
      </c>
      <c r="J791" s="0" t="n">
        <v>0</v>
      </c>
      <c r="K791" s="0" t="n">
        <v>0</v>
      </c>
      <c r="L791" s="0" t="n">
        <f aca="false">SUM(COUNTIF(F791,F7),COUNTIF(G791,G7),COUNTIF(H791,H7),COUNTIF(I791,I7),COUNTIF(J791,J7),COUNTIF(K791,K7))</f>
        <v>5</v>
      </c>
      <c r="M791" s="0" t="n">
        <f aca="false">6-L791</f>
        <v>1</v>
      </c>
      <c r="N791" s="0" t="n">
        <v>1</v>
      </c>
      <c r="O791" s="0" t="n">
        <v>0</v>
      </c>
      <c r="P791" s="0" t="n">
        <f aca="false">L791-N791-O791</f>
        <v>4</v>
      </c>
      <c r="Q791" s="0" t="n">
        <v>7174</v>
      </c>
    </row>
    <row r="792" customFormat="false" ht="13.8" hidden="false" customHeight="false" outlineLevel="0" collapsed="false">
      <c r="A792" s="1" t="s">
        <v>94</v>
      </c>
      <c r="B792" s="0" t="s">
        <v>40</v>
      </c>
      <c r="C792" s="0" t="n">
        <v>7</v>
      </c>
      <c r="D792" s="0" t="n">
        <v>345</v>
      </c>
      <c r="E792" s="0" t="n">
        <v>6</v>
      </c>
      <c r="F792" s="0" t="n">
        <v>0</v>
      </c>
      <c r="G792" s="0" t="n">
        <v>0</v>
      </c>
      <c r="H792" s="0" t="n">
        <v>0</v>
      </c>
      <c r="I792" s="0" t="n">
        <v>0</v>
      </c>
      <c r="J792" s="0" t="n">
        <v>0</v>
      </c>
      <c r="K792" s="0" t="n">
        <v>1</v>
      </c>
      <c r="L792" s="0" t="n">
        <f aca="false">SUM(COUNTIF(F792,F8),COUNTIF(G792,G8),COUNTIF(H792,H8),COUNTIF(I792,I8),COUNTIF(J792,J8),COUNTIF(K792,K8))</f>
        <v>2</v>
      </c>
      <c r="M792" s="0" t="n">
        <f aca="false">6-L792</f>
        <v>4</v>
      </c>
      <c r="N792" s="0" t="n">
        <v>0</v>
      </c>
      <c r="O792" s="0" t="n">
        <v>0</v>
      </c>
      <c r="P792" s="0" t="n">
        <f aca="false">L792-N792-O792</f>
        <v>2</v>
      </c>
      <c r="Q792" s="0" t="n">
        <v>2198</v>
      </c>
    </row>
    <row r="793" customFormat="false" ht="13.8" hidden="false" customHeight="false" outlineLevel="0" collapsed="false">
      <c r="A793" s="1" t="s">
        <v>94</v>
      </c>
      <c r="B793" s="0" t="s">
        <v>40</v>
      </c>
      <c r="C793" s="0" t="n">
        <v>8</v>
      </c>
      <c r="D793" s="0" t="n">
        <v>24</v>
      </c>
      <c r="E793" s="0" t="n">
        <v>2</v>
      </c>
      <c r="F793" s="0" t="n">
        <v>0</v>
      </c>
      <c r="G793" s="0" t="n">
        <v>1</v>
      </c>
      <c r="H793" s="0" t="n">
        <v>0</v>
      </c>
      <c r="I793" s="0" t="n">
        <v>0</v>
      </c>
      <c r="J793" s="0" t="n">
        <v>0</v>
      </c>
      <c r="L793" s="0" t="n">
        <f aca="false">SUM(COUNTIF(F793,F9),COUNTIF(G793,G9),COUNTIF(H793,H9),COUNTIF(I793,I9),COUNTIF(J793,J9),COUNTIF(K793,K9))</f>
        <v>4</v>
      </c>
      <c r="M793" s="0" t="n">
        <f aca="false">5-L793</f>
        <v>1</v>
      </c>
      <c r="N793" s="0" t="n">
        <v>1</v>
      </c>
      <c r="P793" s="0" t="n">
        <f aca="false">L793-N793-O793</f>
        <v>3</v>
      </c>
      <c r="Q793" s="0" t="n">
        <v>2824</v>
      </c>
    </row>
    <row r="794" customFormat="false" ht="13.8" hidden="false" customHeight="false" outlineLevel="0" collapsed="false">
      <c r="A794" s="1" t="s">
        <v>94</v>
      </c>
      <c r="B794" s="0" t="s">
        <v>40</v>
      </c>
      <c r="C794" s="0" t="n">
        <v>9</v>
      </c>
      <c r="D794" s="0" t="n">
        <v>6</v>
      </c>
      <c r="E794" s="0" t="n">
        <v>6</v>
      </c>
      <c r="F794" s="0" t="n">
        <v>0</v>
      </c>
      <c r="G794" s="0" t="n">
        <v>0</v>
      </c>
      <c r="H794" s="0" t="n">
        <v>0</v>
      </c>
      <c r="I794" s="0" t="n">
        <v>0</v>
      </c>
      <c r="J794" s="0" t="n">
        <v>0</v>
      </c>
      <c r="K794" s="0" t="n">
        <v>1</v>
      </c>
      <c r="L794" s="0" t="n">
        <f aca="false">SUM(COUNTIF(F794,F10),COUNTIF(G794,G10),COUNTIF(H794,H10),COUNTIF(I794,I10),COUNTIF(J794,J10),COUNTIF(K794,K10))</f>
        <v>6</v>
      </c>
      <c r="M794" s="0" t="n">
        <f aca="false">6-L794</f>
        <v>0</v>
      </c>
      <c r="N794" s="0" t="n">
        <v>1</v>
      </c>
      <c r="O794" s="0" t="n">
        <v>1</v>
      </c>
      <c r="P794" s="0" t="n">
        <f aca="false">L794-N794-O794</f>
        <v>4</v>
      </c>
      <c r="Q794" s="0" t="n">
        <v>2384</v>
      </c>
    </row>
    <row r="795" customFormat="false" ht="13.8" hidden="false" customHeight="false" outlineLevel="0" collapsed="false">
      <c r="A795" s="1" t="s">
        <v>94</v>
      </c>
      <c r="B795" s="0" t="s">
        <v>40</v>
      </c>
      <c r="C795" s="0" t="n">
        <v>10</v>
      </c>
      <c r="D795" s="0" t="n">
        <v>4</v>
      </c>
      <c r="E795" s="0" t="n">
        <v>4</v>
      </c>
      <c r="F795" s="0" t="n">
        <v>0</v>
      </c>
      <c r="G795" s="0" t="n">
        <v>0</v>
      </c>
      <c r="H795" s="0" t="n">
        <v>0</v>
      </c>
      <c r="I795" s="0" t="n">
        <v>1</v>
      </c>
      <c r="J795" s="0" t="n">
        <v>0</v>
      </c>
      <c r="L795" s="0" t="n">
        <f aca="false">SUM(COUNTIF(F795,F11),COUNTIF(G795,G11),COUNTIF(H795,H11),COUNTIF(I795,I11),COUNTIF(J795,J11),COUNTIF(K795,K11))</f>
        <v>5</v>
      </c>
      <c r="M795" s="0" t="n">
        <f aca="false">5-L795</f>
        <v>0</v>
      </c>
      <c r="N795" s="0" t="n">
        <v>1</v>
      </c>
      <c r="P795" s="0" t="n">
        <f aca="false">L795-N795-O795</f>
        <v>4</v>
      </c>
      <c r="Q795" s="0" t="n">
        <v>1304</v>
      </c>
    </row>
    <row r="796" customFormat="false" ht="13.8" hidden="false" customHeight="false" outlineLevel="0" collapsed="false">
      <c r="A796" s="1" t="s">
        <v>94</v>
      </c>
      <c r="B796" s="0" t="s">
        <v>40</v>
      </c>
      <c r="C796" s="0" t="n">
        <v>11</v>
      </c>
      <c r="D796" s="0" t="n">
        <v>25</v>
      </c>
      <c r="E796" s="0" t="n">
        <v>5</v>
      </c>
      <c r="F796" s="0" t="n">
        <v>0</v>
      </c>
      <c r="G796" s="0" t="n">
        <v>0</v>
      </c>
      <c r="H796" s="0" t="n">
        <v>0</v>
      </c>
      <c r="I796" s="0" t="n">
        <v>0</v>
      </c>
      <c r="J796" s="0" t="n">
        <v>1</v>
      </c>
      <c r="K796" s="0" t="n">
        <v>0</v>
      </c>
      <c r="L796" s="0" t="n">
        <f aca="false">SUM(COUNTIF(F796,F12),COUNTIF(G796,G12),COUNTIF(H796,H12),COUNTIF(I796,I12),COUNTIF(J796,J12),COUNTIF(K796,K12))</f>
        <v>5</v>
      </c>
      <c r="M796" s="0" t="n">
        <f aca="false">6-L796</f>
        <v>1</v>
      </c>
      <c r="N796" s="0" t="n">
        <v>1</v>
      </c>
      <c r="O796" s="0" t="n">
        <v>1</v>
      </c>
      <c r="P796" s="0" t="n">
        <f aca="false">L796-N796-O796</f>
        <v>3</v>
      </c>
      <c r="Q796" s="0" t="n">
        <v>2886</v>
      </c>
    </row>
    <row r="797" customFormat="false" ht="13.8" hidden="false" customHeight="false" outlineLevel="0" collapsed="false">
      <c r="A797" s="1" t="s">
        <v>94</v>
      </c>
      <c r="B797" s="0" t="s">
        <v>40</v>
      </c>
      <c r="C797" s="0" t="n">
        <v>12</v>
      </c>
      <c r="D797" s="0" t="n">
        <v>5</v>
      </c>
      <c r="E797" s="0" t="n">
        <v>24</v>
      </c>
      <c r="F797" s="0" t="n">
        <v>0</v>
      </c>
      <c r="G797" s="0" t="n">
        <v>1</v>
      </c>
      <c r="H797" s="0" t="n">
        <v>0</v>
      </c>
      <c r="I797" s="0" t="n">
        <v>1</v>
      </c>
      <c r="J797" s="0" t="n">
        <v>0</v>
      </c>
      <c r="K797" s="0" t="n">
        <v>0</v>
      </c>
      <c r="L797" s="0" t="n">
        <f aca="false">SUM(COUNTIF(F797,F13),COUNTIF(G797,G13),COUNTIF(H797,H13),COUNTIF(I797,I13),COUNTIF(J797,J13),COUNTIF(K797,K13))</f>
        <v>3</v>
      </c>
      <c r="M797" s="0" t="n">
        <f aca="false">6-L797</f>
        <v>3</v>
      </c>
      <c r="N797" s="0" t="n">
        <v>1</v>
      </c>
      <c r="O797" s="0" t="n">
        <v>0</v>
      </c>
      <c r="P797" s="0" t="n">
        <f aca="false">L797-N797-O797</f>
        <v>2</v>
      </c>
      <c r="Q797" s="0" t="n">
        <v>6590</v>
      </c>
    </row>
    <row r="798" customFormat="false" ht="13.8" hidden="false" customHeight="false" outlineLevel="0" collapsed="false">
      <c r="A798" s="1" t="s">
        <v>94</v>
      </c>
      <c r="B798" s="0" t="s">
        <v>40</v>
      </c>
      <c r="C798" s="0" t="n">
        <v>13</v>
      </c>
      <c r="D798" s="0" t="n">
        <v>34</v>
      </c>
      <c r="E798" s="0" t="n">
        <v>5</v>
      </c>
      <c r="F798" s="0" t="n">
        <v>0</v>
      </c>
      <c r="G798" s="0" t="n">
        <v>0</v>
      </c>
      <c r="H798" s="0" t="n">
        <v>0</v>
      </c>
      <c r="I798" s="0" t="n">
        <v>0</v>
      </c>
      <c r="J798" s="0" t="n">
        <v>1</v>
      </c>
      <c r="L798" s="0" t="n">
        <f aca="false">SUM(COUNTIF(F798,F14),COUNTIF(G798,G14),COUNTIF(H798,H14),COUNTIF(I798,I14),COUNTIF(J798,J14),COUNTIF(K798,K14))</f>
        <v>2</v>
      </c>
      <c r="M798" s="0" t="n">
        <f aca="false">5-L798</f>
        <v>3</v>
      </c>
      <c r="N798" s="0" t="n">
        <v>0</v>
      </c>
      <c r="O798" s="0" t="n">
        <v>0</v>
      </c>
      <c r="P798" s="0" t="n">
        <f aca="false">L798-N798-O798</f>
        <v>2</v>
      </c>
      <c r="Q798" s="0" t="n">
        <v>4298</v>
      </c>
    </row>
    <row r="799" customFormat="false" ht="13.8" hidden="false" customHeight="false" outlineLevel="0" collapsed="false">
      <c r="A799" s="1" t="s">
        <v>94</v>
      </c>
      <c r="B799" s="0" t="s">
        <v>40</v>
      </c>
      <c r="C799" s="0" t="n">
        <v>14</v>
      </c>
      <c r="D799" s="0" t="n">
        <v>35</v>
      </c>
      <c r="E799" s="0" t="n">
        <v>2</v>
      </c>
      <c r="F799" s="0" t="n">
        <v>0</v>
      </c>
      <c r="G799" s="0" t="n">
        <v>1</v>
      </c>
      <c r="H799" s="0" t="n">
        <v>0</v>
      </c>
      <c r="I799" s="0" t="n">
        <v>0</v>
      </c>
      <c r="J799" s="0" t="n">
        <v>0</v>
      </c>
      <c r="K799" s="0" t="n">
        <v>0</v>
      </c>
      <c r="L799" s="0" t="n">
        <f aca="false">SUM(COUNTIF(F799,F15),COUNTIF(G799,G15),COUNTIF(H799,H15),COUNTIF(I799,I15),COUNTIF(J799,J15),COUNTIF(K799,K15))</f>
        <v>3</v>
      </c>
      <c r="M799" s="0" t="n">
        <f aca="false">6-L799</f>
        <v>3</v>
      </c>
      <c r="N799" s="0" t="n">
        <v>1</v>
      </c>
      <c r="O799" s="0" t="n">
        <v>0</v>
      </c>
      <c r="P799" s="0" t="n">
        <f aca="false">L799-N799-O799</f>
        <v>2</v>
      </c>
      <c r="Q799" s="0" t="n">
        <v>7080</v>
      </c>
      <c r="R799" s="8" t="n">
        <f aca="false">SUM(L786:L799)</f>
        <v>57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4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8" activeCellId="0" sqref="E38"/>
    </sheetView>
  </sheetViews>
  <sheetFormatPr defaultRowHeight="15"/>
  <cols>
    <col collapsed="false" hidden="false" max="1025" min="1" style="0" width="8.53441295546559"/>
  </cols>
  <sheetData>
    <row r="1" customFormat="false" ht="15" hidden="false" customHeight="false" outlineLevel="0" collapsed="false">
      <c r="A1" s="0" t="n">
        <v>35</v>
      </c>
      <c r="B1" s="0" t="n">
        <v>47</v>
      </c>
      <c r="C1" s="0" t="n">
        <v>44</v>
      </c>
      <c r="E1" s="0" t="n">
        <v>6</v>
      </c>
      <c r="F1" s="0" t="n">
        <v>9</v>
      </c>
      <c r="G1" s="0" t="n">
        <v>5</v>
      </c>
      <c r="I1" s="0" t="n">
        <f aca="false">A1+E1</f>
        <v>41</v>
      </c>
      <c r="J1" s="0" t="n">
        <f aca="false">B1+F1</f>
        <v>56</v>
      </c>
      <c r="K1" s="0" t="n">
        <f aca="false">C1+G1</f>
        <v>49</v>
      </c>
    </row>
    <row r="2" customFormat="false" ht="15" hidden="false" customHeight="false" outlineLevel="0" collapsed="false">
      <c r="A2" s="0" t="n">
        <v>55</v>
      </c>
      <c r="B2" s="0" t="n">
        <v>48</v>
      </c>
      <c r="C2" s="0" t="n">
        <v>39</v>
      </c>
      <c r="E2" s="0" t="n">
        <v>9</v>
      </c>
      <c r="F2" s="0" t="n">
        <v>8</v>
      </c>
      <c r="G2" s="0" t="n">
        <v>7</v>
      </c>
      <c r="I2" s="0" t="n">
        <f aca="false">A2+E2</f>
        <v>64</v>
      </c>
      <c r="J2" s="0" t="n">
        <f aca="false">B2+F2</f>
        <v>56</v>
      </c>
      <c r="K2" s="0" t="n">
        <f aca="false">C2+G2</f>
        <v>46</v>
      </c>
    </row>
    <row r="3" customFormat="false" ht="15" hidden="false" customHeight="false" outlineLevel="0" collapsed="false">
      <c r="A3" s="0" t="n">
        <v>61</v>
      </c>
      <c r="B3" s="0" t="n">
        <v>52</v>
      </c>
      <c r="C3" s="0" t="n">
        <v>57</v>
      </c>
      <c r="E3" s="0" t="n">
        <v>7</v>
      </c>
      <c r="F3" s="0" t="n">
        <v>11</v>
      </c>
      <c r="G3" s="0" t="n">
        <v>10</v>
      </c>
      <c r="I3" s="0" t="n">
        <f aca="false">A3+E3</f>
        <v>68</v>
      </c>
      <c r="J3" s="0" t="n">
        <f aca="false">B3+F3</f>
        <v>63</v>
      </c>
      <c r="K3" s="0" t="n">
        <f aca="false">C3+G3</f>
        <v>67</v>
      </c>
    </row>
    <row r="4" customFormat="false" ht="15" hidden="false" customHeight="false" outlineLevel="0" collapsed="false">
      <c r="A4" s="0" t="n">
        <v>38</v>
      </c>
      <c r="B4" s="0" t="n">
        <v>38</v>
      </c>
      <c r="C4" s="0" t="n">
        <v>34</v>
      </c>
      <c r="E4" s="0" t="n">
        <v>9</v>
      </c>
      <c r="F4" s="0" t="n">
        <v>10</v>
      </c>
      <c r="G4" s="0" t="n">
        <v>10</v>
      </c>
      <c r="I4" s="0" t="n">
        <f aca="false">A4+E4</f>
        <v>47</v>
      </c>
      <c r="J4" s="0" t="n">
        <f aca="false">B4+F4</f>
        <v>48</v>
      </c>
      <c r="K4" s="0" t="n">
        <f aca="false">C4+G4</f>
        <v>44</v>
      </c>
    </row>
    <row r="5" customFormat="false" ht="15" hidden="false" customHeight="false" outlineLevel="0" collapsed="false">
      <c r="A5" s="0" t="n">
        <v>61</v>
      </c>
      <c r="B5" s="0" t="n">
        <v>49</v>
      </c>
      <c r="C5" s="0" t="n">
        <v>58</v>
      </c>
      <c r="E5" s="0" t="n">
        <v>12</v>
      </c>
      <c r="F5" s="0" t="n">
        <v>15</v>
      </c>
      <c r="G5" s="0" t="n">
        <v>15</v>
      </c>
      <c r="I5" s="0" t="n">
        <f aca="false">A5+E5</f>
        <v>73</v>
      </c>
      <c r="J5" s="0" t="n">
        <f aca="false">B5+F5</f>
        <v>64</v>
      </c>
      <c r="K5" s="0" t="n">
        <f aca="false">C5+G5</f>
        <v>73</v>
      </c>
    </row>
    <row r="6" customFormat="false" ht="15" hidden="false" customHeight="false" outlineLevel="0" collapsed="false">
      <c r="A6" s="0" t="n">
        <v>55</v>
      </c>
      <c r="B6" s="0" t="n">
        <v>46</v>
      </c>
      <c r="C6" s="0" t="n">
        <v>48</v>
      </c>
      <c r="E6" s="0" t="n">
        <v>10</v>
      </c>
      <c r="F6" s="0" t="n">
        <v>6</v>
      </c>
      <c r="G6" s="0" t="n">
        <v>5</v>
      </c>
      <c r="I6" s="0" t="n">
        <f aca="false">A6+E6</f>
        <v>65</v>
      </c>
      <c r="J6" s="0" t="n">
        <f aca="false">B6+F6</f>
        <v>52</v>
      </c>
      <c r="K6" s="0" t="n">
        <f aca="false">C6+G6</f>
        <v>53</v>
      </c>
    </row>
    <row r="7" customFormat="false" ht="15" hidden="false" customHeight="false" outlineLevel="0" collapsed="false">
      <c r="A7" s="0" t="n">
        <v>38</v>
      </c>
      <c r="B7" s="0" t="n">
        <v>36</v>
      </c>
      <c r="C7" s="0" t="n">
        <v>37</v>
      </c>
      <c r="E7" s="0" t="n">
        <v>7</v>
      </c>
      <c r="F7" s="0" t="n">
        <v>4</v>
      </c>
      <c r="G7" s="0" t="n">
        <v>7</v>
      </c>
      <c r="I7" s="0" t="n">
        <f aca="false">A7+E7</f>
        <v>45</v>
      </c>
      <c r="J7" s="0" t="n">
        <f aca="false">B7+F7</f>
        <v>40</v>
      </c>
      <c r="K7" s="0" t="n">
        <f aca="false">C7+G7</f>
        <v>44</v>
      </c>
    </row>
    <row r="8" customFormat="false" ht="15" hidden="false" customHeight="false" outlineLevel="0" collapsed="false">
      <c r="A8" s="0" t="n">
        <v>53</v>
      </c>
      <c r="B8" s="0" t="n">
        <v>37</v>
      </c>
      <c r="C8" s="0" t="n">
        <v>28</v>
      </c>
      <c r="E8" s="0" t="n">
        <v>9</v>
      </c>
      <c r="F8" s="0" t="n">
        <v>7</v>
      </c>
      <c r="G8" s="0" t="n">
        <v>9</v>
      </c>
      <c r="I8" s="0" t="n">
        <f aca="false">A8+E8</f>
        <v>62</v>
      </c>
      <c r="J8" s="0" t="n">
        <f aca="false">B8+F8</f>
        <v>44</v>
      </c>
      <c r="K8" s="0" t="n">
        <f aca="false">C8+G8</f>
        <v>37</v>
      </c>
    </row>
    <row r="9" customFormat="false" ht="15" hidden="false" customHeight="false" outlineLevel="0" collapsed="false">
      <c r="A9" s="0" t="n">
        <v>62</v>
      </c>
      <c r="B9" s="0" t="n">
        <v>61</v>
      </c>
      <c r="C9" s="0" t="n">
        <v>60</v>
      </c>
      <c r="E9" s="0" t="n">
        <v>10</v>
      </c>
      <c r="F9" s="0" t="n">
        <v>12</v>
      </c>
      <c r="G9" s="0" t="n">
        <v>7</v>
      </c>
      <c r="I9" s="0" t="n">
        <f aca="false">A9+E9</f>
        <v>72</v>
      </c>
      <c r="J9" s="0" t="n">
        <f aca="false">B9+F9</f>
        <v>73</v>
      </c>
      <c r="K9" s="0" t="n">
        <f aca="false">C9+G9</f>
        <v>67</v>
      </c>
    </row>
    <row r="10" customFormat="false" ht="15" hidden="false" customHeight="false" outlineLevel="0" collapsed="false">
      <c r="A10" s="0" t="n">
        <v>56</v>
      </c>
      <c r="B10" s="0" t="n">
        <v>51</v>
      </c>
      <c r="C10" s="0" t="n">
        <v>41</v>
      </c>
      <c r="E10" s="0" t="n">
        <v>10</v>
      </c>
      <c r="F10" s="0" t="n">
        <v>11</v>
      </c>
      <c r="G10" s="0" t="n">
        <v>8</v>
      </c>
      <c r="I10" s="0" t="n">
        <f aca="false">A10+E10</f>
        <v>66</v>
      </c>
      <c r="J10" s="0" t="n">
        <f aca="false">B10+F10</f>
        <v>62</v>
      </c>
      <c r="K10" s="0" t="n">
        <f aca="false">C10+G10</f>
        <v>49</v>
      </c>
    </row>
    <row r="11" customFormat="false" ht="15" hidden="false" customHeight="false" outlineLevel="0" collapsed="false">
      <c r="A11" s="0" t="n">
        <v>51</v>
      </c>
      <c r="B11" s="0" t="n">
        <v>50</v>
      </c>
      <c r="C11" s="0" t="n">
        <v>46</v>
      </c>
      <c r="E11" s="0" t="n">
        <v>9</v>
      </c>
      <c r="F11" s="0" t="n">
        <v>9</v>
      </c>
      <c r="G11" s="0" t="n">
        <v>8</v>
      </c>
      <c r="I11" s="0" t="n">
        <f aca="false">A11+E11</f>
        <v>60</v>
      </c>
      <c r="J11" s="0" t="n">
        <f aca="false">B11+F11</f>
        <v>59</v>
      </c>
      <c r="K11" s="0" t="n">
        <f aca="false">C11+G11</f>
        <v>54</v>
      </c>
    </row>
    <row r="12" customFormat="false" ht="15" hidden="false" customHeight="false" outlineLevel="0" collapsed="false">
      <c r="A12" s="0" t="n">
        <v>52</v>
      </c>
      <c r="B12" s="0" t="n">
        <v>65</v>
      </c>
      <c r="C12" s="0" t="n">
        <v>53</v>
      </c>
      <c r="E12" s="0" t="n">
        <v>6</v>
      </c>
      <c r="F12" s="0" t="n">
        <v>6</v>
      </c>
      <c r="G12" s="0" t="n">
        <v>12</v>
      </c>
      <c r="I12" s="0" t="n">
        <f aca="false">A12+E12</f>
        <v>58</v>
      </c>
      <c r="J12" s="0" t="n">
        <f aca="false">B12+F12</f>
        <v>71</v>
      </c>
      <c r="K12" s="0" t="n">
        <f aca="false">C12+G12</f>
        <v>65</v>
      </c>
    </row>
    <row r="13" customFormat="false" ht="15" hidden="false" customHeight="false" outlineLevel="0" collapsed="false">
      <c r="A13" s="0" t="n">
        <v>44</v>
      </c>
      <c r="B13" s="0" t="n">
        <v>33</v>
      </c>
      <c r="C13" s="0" t="n">
        <v>33</v>
      </c>
      <c r="E13" s="0" t="n">
        <v>11</v>
      </c>
      <c r="F13" s="0" t="n">
        <v>9</v>
      </c>
      <c r="G13" s="0" t="n">
        <v>10</v>
      </c>
      <c r="I13" s="0" t="n">
        <f aca="false">A13+E13</f>
        <v>55</v>
      </c>
      <c r="J13" s="0" t="n">
        <f aca="false">B13+F13</f>
        <v>42</v>
      </c>
      <c r="K13" s="0" t="n">
        <f aca="false">C13+G13</f>
        <v>43</v>
      </c>
    </row>
    <row r="14" customFormat="false" ht="15" hidden="false" customHeight="false" outlineLevel="0" collapsed="false">
      <c r="A14" s="0" t="n">
        <v>51</v>
      </c>
      <c r="B14" s="0" t="n">
        <v>48</v>
      </c>
      <c r="C14" s="0" t="n">
        <v>47</v>
      </c>
      <c r="E14" s="0" t="n">
        <v>6</v>
      </c>
      <c r="F14" s="0" t="n">
        <v>8</v>
      </c>
      <c r="G14" s="0" t="n">
        <v>5</v>
      </c>
      <c r="I14" s="0" t="n">
        <f aca="false">A14+E14</f>
        <v>57</v>
      </c>
      <c r="J14" s="0" t="n">
        <f aca="false">B14+F14</f>
        <v>56</v>
      </c>
      <c r="K14" s="0" t="n">
        <f aca="false">C14+G14</f>
        <v>52</v>
      </c>
    </row>
    <row r="17" customFormat="false" ht="15" hidden="false" customHeight="false" outlineLevel="0" collapsed="false">
      <c r="A17" s="0" t="n">
        <f aca="false">B17+C17+D17</f>
        <v>50</v>
      </c>
      <c r="B17" s="0" t="n">
        <v>17</v>
      </c>
      <c r="C17" s="0" t="n">
        <v>14</v>
      </c>
      <c r="D17" s="0" t="n">
        <v>19</v>
      </c>
      <c r="E17" s="0" t="n">
        <v>20</v>
      </c>
      <c r="F17" s="0" t="n">
        <v>8</v>
      </c>
      <c r="G17" s="0" t="n">
        <v>6</v>
      </c>
      <c r="H17" s="0" t="n">
        <v>6</v>
      </c>
      <c r="I17" s="0" t="n">
        <v>145</v>
      </c>
      <c r="J17" s="0" t="n">
        <v>41</v>
      </c>
      <c r="K17" s="0" t="n">
        <v>56</v>
      </c>
      <c r="L17" s="0" t="n">
        <v>49</v>
      </c>
    </row>
    <row r="18" customFormat="false" ht="15" hidden="false" customHeight="false" outlineLevel="0" collapsed="false">
      <c r="A18" s="0" t="n">
        <f aca="false">B18+C18+D18</f>
        <v>46</v>
      </c>
      <c r="B18" s="0" t="n">
        <v>18</v>
      </c>
      <c r="C18" s="0" t="n">
        <v>11</v>
      </c>
      <c r="D18" s="0" t="n">
        <v>17</v>
      </c>
      <c r="E18" s="0" t="n">
        <v>11</v>
      </c>
      <c r="F18" s="0" t="n">
        <v>2</v>
      </c>
      <c r="G18" s="0" t="n">
        <v>4</v>
      </c>
      <c r="H18" s="0" t="n">
        <v>5</v>
      </c>
      <c r="I18" s="0" t="n">
        <v>165</v>
      </c>
      <c r="J18" s="0" t="n">
        <v>64</v>
      </c>
      <c r="K18" s="0" t="n">
        <v>56</v>
      </c>
      <c r="L18" s="0" t="n">
        <v>46</v>
      </c>
    </row>
    <row r="19" customFormat="false" ht="15" hidden="false" customHeight="false" outlineLevel="0" collapsed="false">
      <c r="A19" s="0" t="n">
        <f aca="false">B19+C19+D19</f>
        <v>20</v>
      </c>
      <c r="B19" s="0" t="n">
        <v>8</v>
      </c>
      <c r="C19" s="0" t="n">
        <v>7</v>
      </c>
      <c r="D19" s="0" t="n">
        <v>5</v>
      </c>
      <c r="E19" s="0" t="n">
        <v>46</v>
      </c>
      <c r="F19" s="0" t="n">
        <v>15</v>
      </c>
      <c r="G19" s="0" t="n">
        <v>17</v>
      </c>
      <c r="H19" s="0" t="n">
        <v>14</v>
      </c>
      <c r="I19" s="0" t="n">
        <v>197</v>
      </c>
      <c r="J19" s="0" t="n">
        <v>68</v>
      </c>
      <c r="K19" s="0" t="n">
        <v>63</v>
      </c>
      <c r="L19" s="0" t="n">
        <v>67</v>
      </c>
    </row>
    <row r="20" customFormat="false" ht="15" hidden="false" customHeight="false" outlineLevel="0" collapsed="false">
      <c r="A20" s="0" t="n">
        <f aca="false">B20+C20+D20</f>
        <v>43</v>
      </c>
      <c r="B20" s="0" t="n">
        <v>14</v>
      </c>
      <c r="C20" s="0" t="n">
        <v>14</v>
      </c>
      <c r="D20" s="0" t="n">
        <v>15</v>
      </c>
      <c r="E20" s="0" t="n">
        <v>29</v>
      </c>
      <c r="F20" s="0" t="n">
        <v>11</v>
      </c>
      <c r="G20" s="0" t="n">
        <v>10</v>
      </c>
      <c r="H20" s="0" t="n">
        <v>8</v>
      </c>
      <c r="I20" s="0" t="n">
        <v>139</v>
      </c>
      <c r="J20" s="0" t="n">
        <v>47</v>
      </c>
      <c r="K20" s="0" t="n">
        <v>48</v>
      </c>
      <c r="L20" s="0" t="n">
        <v>44</v>
      </c>
    </row>
    <row r="21" customFormat="false" ht="15" hidden="false" customHeight="false" outlineLevel="0" collapsed="false">
      <c r="A21" s="0" t="n">
        <f aca="false">B21+C21+D21</f>
        <v>26</v>
      </c>
      <c r="B21" s="0" t="n">
        <v>12</v>
      </c>
      <c r="C21" s="0" t="n">
        <v>5</v>
      </c>
      <c r="D21" s="0" t="n">
        <v>9</v>
      </c>
      <c r="E21" s="0" t="n">
        <v>0</v>
      </c>
      <c r="F21" s="0" t="n">
        <v>0</v>
      </c>
      <c r="G21" s="0" t="n">
        <v>0</v>
      </c>
      <c r="H21" s="0" t="n">
        <v>0</v>
      </c>
      <c r="I21" s="0" t="n">
        <v>210</v>
      </c>
      <c r="J21" s="0" t="n">
        <v>73</v>
      </c>
      <c r="K21" s="0" t="n">
        <v>64</v>
      </c>
      <c r="L21" s="0" t="n">
        <v>73</v>
      </c>
    </row>
    <row r="22" customFormat="false" ht="15" hidden="false" customHeight="false" outlineLevel="0" collapsed="false">
      <c r="A22" s="0" t="n">
        <f aca="false">B22+C22+D22</f>
        <v>54</v>
      </c>
      <c r="B22" s="0" t="n">
        <v>19</v>
      </c>
      <c r="C22" s="0" t="n">
        <v>18</v>
      </c>
      <c r="D22" s="0" t="n">
        <v>17</v>
      </c>
      <c r="E22" s="0" t="n">
        <v>33</v>
      </c>
      <c r="F22" s="0" t="n">
        <v>10</v>
      </c>
      <c r="G22" s="0" t="n">
        <v>12</v>
      </c>
      <c r="H22" s="0" t="n">
        <v>11</v>
      </c>
      <c r="I22" s="0" t="n">
        <v>169</v>
      </c>
      <c r="J22" s="0" t="n">
        <v>65</v>
      </c>
      <c r="K22" s="0" t="n">
        <v>52</v>
      </c>
      <c r="L22" s="0" t="n">
        <v>53</v>
      </c>
    </row>
    <row r="23" customFormat="false" ht="15" hidden="false" customHeight="false" outlineLevel="0" collapsed="false">
      <c r="A23" s="0" t="n">
        <f aca="false">B23+C23+D23</f>
        <v>40</v>
      </c>
      <c r="B23" s="0" t="n">
        <v>14</v>
      </c>
      <c r="C23" s="0" t="n">
        <v>13</v>
      </c>
      <c r="D23" s="0" t="n">
        <v>13</v>
      </c>
      <c r="E23" s="0" t="n">
        <v>29</v>
      </c>
      <c r="F23" s="0" t="n">
        <v>13</v>
      </c>
      <c r="G23" s="0" t="n">
        <v>8</v>
      </c>
      <c r="H23" s="0" t="n">
        <v>8</v>
      </c>
      <c r="I23" s="0" t="n">
        <v>128</v>
      </c>
      <c r="J23" s="0" t="n">
        <v>45</v>
      </c>
      <c r="K23" s="0" t="n">
        <v>40</v>
      </c>
      <c r="L23" s="0" t="n">
        <v>44</v>
      </c>
    </row>
    <row r="24" customFormat="false" ht="15" hidden="false" customHeight="false" outlineLevel="0" collapsed="false">
      <c r="A24" s="0" t="n">
        <f aca="false">B24+C24+D24</f>
        <v>38</v>
      </c>
      <c r="B24" s="0" t="n">
        <v>14</v>
      </c>
      <c r="C24" s="0" t="n">
        <v>12</v>
      </c>
      <c r="D24" s="0" t="n">
        <v>12</v>
      </c>
      <c r="E24" s="0" t="n">
        <v>0</v>
      </c>
      <c r="F24" s="0" t="n">
        <v>0</v>
      </c>
      <c r="G24" s="0" t="n">
        <v>0</v>
      </c>
      <c r="H24" s="0" t="n">
        <v>0</v>
      </c>
      <c r="I24" s="0" t="n">
        <v>142</v>
      </c>
      <c r="J24" s="0" t="n">
        <v>62</v>
      </c>
      <c r="K24" s="0" t="n">
        <v>44</v>
      </c>
      <c r="L24" s="0" t="n">
        <v>37</v>
      </c>
    </row>
    <row r="25" customFormat="false" ht="15" hidden="false" customHeight="false" outlineLevel="0" collapsed="false">
      <c r="A25" s="0" t="n">
        <f aca="false">B25+C25+D25</f>
        <v>31</v>
      </c>
      <c r="B25" s="0" t="n">
        <v>12</v>
      </c>
      <c r="C25" s="0" t="n">
        <v>11</v>
      </c>
      <c r="D25" s="0" t="n">
        <v>8</v>
      </c>
      <c r="E25" s="0" t="n">
        <v>46</v>
      </c>
      <c r="F25" s="0" t="n">
        <v>14</v>
      </c>
      <c r="G25" s="0" t="n">
        <v>17</v>
      </c>
      <c r="H25" s="0" t="n">
        <v>15</v>
      </c>
      <c r="I25" s="0" t="n">
        <v>211</v>
      </c>
      <c r="J25" s="0" t="n">
        <v>72</v>
      </c>
      <c r="K25" s="0" t="n">
        <v>73</v>
      </c>
      <c r="L25" s="0" t="n">
        <v>67</v>
      </c>
    </row>
    <row r="26" customFormat="false" ht="15" hidden="false" customHeight="false" outlineLevel="0" collapsed="false">
      <c r="A26" s="0" t="n">
        <f aca="false">B26+C26+D26</f>
        <v>40</v>
      </c>
      <c r="B26" s="0" t="n">
        <v>17</v>
      </c>
      <c r="C26" s="0" t="n">
        <v>11</v>
      </c>
      <c r="D26" s="0" t="n">
        <v>12</v>
      </c>
      <c r="E26" s="0" t="n">
        <v>0</v>
      </c>
      <c r="F26" s="0" t="n">
        <v>0</v>
      </c>
      <c r="G26" s="0" t="n">
        <v>0</v>
      </c>
      <c r="H26" s="0" t="n">
        <v>0</v>
      </c>
      <c r="I26" s="0" t="n">
        <v>176</v>
      </c>
      <c r="J26" s="0" t="n">
        <v>66</v>
      </c>
      <c r="K26" s="0" t="n">
        <v>62</v>
      </c>
      <c r="L26" s="0" t="n">
        <v>49</v>
      </c>
    </row>
    <row r="27" customFormat="false" ht="15" hidden="false" customHeight="false" outlineLevel="0" collapsed="false">
      <c r="A27" s="0" t="n">
        <f aca="false">B27+C27+D27</f>
        <v>47</v>
      </c>
      <c r="B27" s="0" t="n">
        <v>16</v>
      </c>
      <c r="C27" s="0" t="n">
        <v>14</v>
      </c>
      <c r="D27" s="0" t="n">
        <v>17</v>
      </c>
      <c r="E27" s="0" t="n">
        <v>34</v>
      </c>
      <c r="F27" s="0" t="n">
        <v>14</v>
      </c>
      <c r="G27" s="0" t="n">
        <v>12</v>
      </c>
      <c r="H27" s="0" t="n">
        <v>8</v>
      </c>
      <c r="I27" s="0" t="n">
        <v>173</v>
      </c>
      <c r="J27" s="0" t="n">
        <v>60</v>
      </c>
      <c r="K27" s="0" t="n">
        <v>59</v>
      </c>
      <c r="L27" s="0" t="n">
        <v>54</v>
      </c>
    </row>
    <row r="28" customFormat="false" ht="15" hidden="false" customHeight="false" outlineLevel="0" collapsed="false">
      <c r="A28" s="0" t="n">
        <f aca="false">B28+C28+D28</f>
        <v>45</v>
      </c>
      <c r="B28" s="0" t="n">
        <v>20</v>
      </c>
      <c r="C28" s="0" t="n">
        <v>12</v>
      </c>
      <c r="D28" s="0" t="n">
        <v>13</v>
      </c>
      <c r="E28" s="0" t="n">
        <v>31</v>
      </c>
      <c r="F28" s="0" t="n">
        <v>13</v>
      </c>
      <c r="G28" s="0" t="n">
        <v>9</v>
      </c>
      <c r="H28" s="0" t="n">
        <v>9</v>
      </c>
      <c r="I28" s="0" t="n">
        <v>193</v>
      </c>
      <c r="J28" s="0" t="n">
        <v>58</v>
      </c>
      <c r="K28" s="0" t="n">
        <v>71</v>
      </c>
      <c r="L28" s="0" t="n">
        <v>65</v>
      </c>
    </row>
    <row r="29" customFormat="false" ht="15" hidden="false" customHeight="false" outlineLevel="0" collapsed="false">
      <c r="A29" s="0" t="n">
        <f aca="false">B29+C29+D29</f>
        <v>42</v>
      </c>
      <c r="B29" s="0" t="n">
        <v>14</v>
      </c>
      <c r="C29" s="0" t="n">
        <v>14</v>
      </c>
      <c r="D29" s="0" t="n">
        <v>14</v>
      </c>
      <c r="E29" s="0" t="n">
        <v>19</v>
      </c>
      <c r="F29" s="0" t="n">
        <v>6</v>
      </c>
      <c r="G29" s="0" t="n">
        <v>7</v>
      </c>
      <c r="H29" s="0" t="n">
        <v>6</v>
      </c>
      <c r="I29" s="0" t="n">
        <v>139</v>
      </c>
      <c r="J29" s="0" t="n">
        <v>55</v>
      </c>
      <c r="K29" s="0" t="n">
        <v>42</v>
      </c>
      <c r="L29" s="0" t="n">
        <v>43</v>
      </c>
    </row>
    <row r="30" customFormat="false" ht="15" hidden="false" customHeight="false" outlineLevel="0" collapsed="false">
      <c r="A30" s="0" t="n">
        <f aca="false">B30+C30+D30</f>
        <v>33</v>
      </c>
      <c r="B30" s="0" t="n">
        <v>12</v>
      </c>
      <c r="C30" s="0" t="n">
        <v>11</v>
      </c>
      <c r="D30" s="0" t="n">
        <v>10</v>
      </c>
      <c r="E30" s="0" t="n">
        <v>18</v>
      </c>
      <c r="F30" s="0" t="n">
        <v>5</v>
      </c>
      <c r="G30" s="0" t="n">
        <v>6</v>
      </c>
      <c r="H30" s="0" t="n">
        <v>7</v>
      </c>
      <c r="I30" s="0" t="n">
        <v>164</v>
      </c>
      <c r="J30" s="0" t="n">
        <v>57</v>
      </c>
      <c r="K30" s="0" t="n">
        <v>56</v>
      </c>
      <c r="L30" s="0" t="n">
        <v>52</v>
      </c>
    </row>
    <row r="31" customFormat="false" ht="15" hidden="false" customHeight="false" outlineLevel="0" collapsed="false">
      <c r="A31" s="0" t="n">
        <f aca="false">SUM(A17:A30)</f>
        <v>555</v>
      </c>
      <c r="E31" s="0" t="n">
        <f aca="false">SUM(E17:E30)</f>
        <v>316</v>
      </c>
      <c r="I31" s="0" t="n">
        <f aca="false">SUM(I17:I30)</f>
        <v>2351</v>
      </c>
    </row>
    <row r="33" customFormat="false" ht="15" hidden="false" customHeight="false" outlineLevel="0" collapsed="false">
      <c r="A33" s="0" t="n">
        <f aca="false">B17+F17+J17</f>
        <v>66</v>
      </c>
      <c r="B33" s="0" t="n">
        <f aca="false">C17+G17+K17</f>
        <v>76</v>
      </c>
      <c r="C33" s="0" t="n">
        <f aca="false">D17+H17+L17</f>
        <v>74</v>
      </c>
      <c r="D33" s="0" t="n">
        <f aca="false">A33+B33+C33</f>
        <v>216</v>
      </c>
    </row>
    <row r="34" customFormat="false" ht="15" hidden="false" customHeight="false" outlineLevel="0" collapsed="false">
      <c r="A34" s="0" t="n">
        <f aca="false">B18+F18+J18</f>
        <v>84</v>
      </c>
      <c r="B34" s="0" t="n">
        <f aca="false">C18+G18+K18</f>
        <v>71</v>
      </c>
      <c r="C34" s="0" t="n">
        <f aca="false">D18+H18+L18</f>
        <v>68</v>
      </c>
      <c r="D34" s="0" t="n">
        <f aca="false">A34+B34+C34</f>
        <v>223</v>
      </c>
    </row>
    <row r="35" customFormat="false" ht="15" hidden="false" customHeight="false" outlineLevel="0" collapsed="false">
      <c r="A35" s="0" t="n">
        <f aca="false">B19+F19+J19</f>
        <v>91</v>
      </c>
      <c r="B35" s="0" t="n">
        <f aca="false">C19+G19+K19</f>
        <v>87</v>
      </c>
      <c r="C35" s="0" t="n">
        <f aca="false">D19+H19+L19</f>
        <v>86</v>
      </c>
      <c r="D35" s="0" t="n">
        <f aca="false">A35+B35+C35</f>
        <v>264</v>
      </c>
    </row>
    <row r="36" customFormat="false" ht="15" hidden="false" customHeight="false" outlineLevel="0" collapsed="false">
      <c r="A36" s="0" t="n">
        <f aca="false">B20+F20+J20</f>
        <v>72</v>
      </c>
      <c r="B36" s="0" t="n">
        <f aca="false">C20+G20+K20</f>
        <v>72</v>
      </c>
      <c r="C36" s="0" t="n">
        <f aca="false">D20+H20+L20</f>
        <v>67</v>
      </c>
      <c r="D36" s="0" t="n">
        <f aca="false">A36+B36+C36</f>
        <v>211</v>
      </c>
    </row>
    <row r="37" customFormat="false" ht="15" hidden="false" customHeight="false" outlineLevel="0" collapsed="false">
      <c r="A37" s="0" t="n">
        <f aca="false">B21+F21+J21</f>
        <v>85</v>
      </c>
      <c r="B37" s="0" t="n">
        <f aca="false">C21+G21+K21</f>
        <v>69</v>
      </c>
      <c r="C37" s="0" t="n">
        <f aca="false">D21+H21+L21</f>
        <v>82</v>
      </c>
      <c r="D37" s="0" t="n">
        <f aca="false">A37+B37+C37</f>
        <v>236</v>
      </c>
    </row>
    <row r="38" customFormat="false" ht="15" hidden="false" customHeight="false" outlineLevel="0" collapsed="false">
      <c r="A38" s="0" t="n">
        <f aca="false">B22+F22+J22</f>
        <v>94</v>
      </c>
      <c r="B38" s="0" t="n">
        <f aca="false">C22+G22+K22</f>
        <v>82</v>
      </c>
      <c r="C38" s="0" t="n">
        <f aca="false">D22+H22+L22</f>
        <v>81</v>
      </c>
      <c r="D38" s="0" t="n">
        <f aca="false">A38+B38+C38</f>
        <v>257</v>
      </c>
    </row>
    <row r="39" customFormat="false" ht="15" hidden="false" customHeight="false" outlineLevel="0" collapsed="false">
      <c r="A39" s="0" t="n">
        <f aca="false">B23+F23+J23</f>
        <v>72</v>
      </c>
      <c r="B39" s="0" t="n">
        <f aca="false">C23+G23+K23</f>
        <v>61</v>
      </c>
      <c r="C39" s="0" t="n">
        <f aca="false">D23+H23+L23</f>
        <v>65</v>
      </c>
      <c r="D39" s="0" t="n">
        <f aca="false">A39+B39+C39</f>
        <v>198</v>
      </c>
    </row>
    <row r="40" customFormat="false" ht="15" hidden="false" customHeight="false" outlineLevel="0" collapsed="false">
      <c r="A40" s="0" t="n">
        <f aca="false">B24+F24+J24</f>
        <v>76</v>
      </c>
      <c r="B40" s="0" t="n">
        <f aca="false">C24+G24+K24</f>
        <v>56</v>
      </c>
      <c r="C40" s="0" t="n">
        <f aca="false">D24+H24+L24</f>
        <v>49</v>
      </c>
      <c r="D40" s="0" t="n">
        <f aca="false">A40+B40+C40</f>
        <v>181</v>
      </c>
    </row>
    <row r="41" customFormat="false" ht="15" hidden="false" customHeight="false" outlineLevel="0" collapsed="false">
      <c r="A41" s="0" t="n">
        <f aca="false">B25+F25+J25</f>
        <v>98</v>
      </c>
      <c r="B41" s="0" t="n">
        <f aca="false">C25+G25+K25</f>
        <v>101</v>
      </c>
      <c r="C41" s="0" t="n">
        <f aca="false">D25+H25+L25</f>
        <v>90</v>
      </c>
      <c r="D41" s="0" t="n">
        <f aca="false">A41+B41+C41</f>
        <v>289</v>
      </c>
    </row>
    <row r="42" customFormat="false" ht="15" hidden="false" customHeight="false" outlineLevel="0" collapsed="false">
      <c r="A42" s="0" t="n">
        <f aca="false">B26+F26+J26</f>
        <v>83</v>
      </c>
      <c r="B42" s="0" t="n">
        <f aca="false">C26+G26+K26</f>
        <v>73</v>
      </c>
      <c r="C42" s="0" t="n">
        <f aca="false">D26+H26+L26</f>
        <v>61</v>
      </c>
      <c r="D42" s="0" t="n">
        <f aca="false">A42+B42+C42</f>
        <v>217</v>
      </c>
    </row>
    <row r="43" customFormat="false" ht="15" hidden="false" customHeight="false" outlineLevel="0" collapsed="false">
      <c r="A43" s="0" t="n">
        <f aca="false">B27+F27+J27</f>
        <v>90</v>
      </c>
      <c r="B43" s="0" t="n">
        <f aca="false">C27+G27+K27</f>
        <v>85</v>
      </c>
      <c r="C43" s="0" t="n">
        <f aca="false">D27+H27+L27</f>
        <v>79</v>
      </c>
      <c r="D43" s="0" t="n">
        <f aca="false">A43+B43+C43</f>
        <v>254</v>
      </c>
    </row>
    <row r="44" customFormat="false" ht="15" hidden="false" customHeight="false" outlineLevel="0" collapsed="false">
      <c r="A44" s="0" t="n">
        <f aca="false">B28+F28+J28</f>
        <v>91</v>
      </c>
      <c r="B44" s="0" t="n">
        <f aca="false">C28+G28+K28</f>
        <v>92</v>
      </c>
      <c r="C44" s="0" t="n">
        <f aca="false">D28+H28+L28</f>
        <v>87</v>
      </c>
      <c r="D44" s="0" t="n">
        <f aca="false">A44+B44+C44</f>
        <v>270</v>
      </c>
    </row>
    <row r="45" customFormat="false" ht="15" hidden="false" customHeight="false" outlineLevel="0" collapsed="false">
      <c r="A45" s="0" t="n">
        <f aca="false">B29+F29+J29</f>
        <v>75</v>
      </c>
      <c r="B45" s="0" t="n">
        <f aca="false">C29+G29+K29</f>
        <v>63</v>
      </c>
      <c r="C45" s="0" t="n">
        <f aca="false">D29+H29+L29</f>
        <v>63</v>
      </c>
      <c r="D45" s="0" t="n">
        <f aca="false">A45+B45+C45</f>
        <v>201</v>
      </c>
    </row>
    <row r="46" customFormat="false" ht="15" hidden="false" customHeight="false" outlineLevel="0" collapsed="false">
      <c r="A46" s="0" t="n">
        <f aca="false">B30+F30+J30</f>
        <v>74</v>
      </c>
      <c r="B46" s="0" t="n">
        <f aca="false">C30+G30+K30</f>
        <v>73</v>
      </c>
      <c r="C46" s="0" t="n">
        <f aca="false">D30+H30+L30</f>
        <v>69</v>
      </c>
      <c r="D46" s="0" t="n">
        <f aca="false">A46+B46+C46</f>
        <v>216</v>
      </c>
    </row>
    <row r="47" customFormat="false" ht="15" hidden="false" customHeight="false" outlineLevel="0" collapsed="false">
      <c r="A47" s="0" t="n">
        <f aca="false">SUM(A33:A46)</f>
        <v>1151</v>
      </c>
      <c r="B47" s="0" t="n">
        <f aca="false">SUM(B33:B46)</f>
        <v>1061</v>
      </c>
      <c r="C47" s="0" t="n">
        <f aca="false">SUM(C33:C46)</f>
        <v>1021</v>
      </c>
      <c r="D47" s="0" t="n">
        <f aca="false">SUM(D33:D46)</f>
        <v>3233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009"/>
  <sheetViews>
    <sheetView windowProtection="false" showFormulas="false" showGridLines="true" showRowColHeaders="true" showZeros="true" rightToLeft="false" tabSelected="false" showOutlineSymbols="true" defaultGridColor="true" view="normal" topLeftCell="A976" colorId="64" zoomScale="100" zoomScaleNormal="100" zoomScalePageLayoutView="100" workbookViewId="0">
      <selection pane="topLeft" activeCell="O996" activeCellId="0" sqref="O996"/>
    </sheetView>
  </sheetViews>
  <sheetFormatPr defaultRowHeight="15"/>
  <cols>
    <col collapsed="false" hidden="false" max="1" min="1" style="0" width="33.2834008097166"/>
    <col collapsed="false" hidden="false" max="2" min="2" style="0" width="20.4251012145749"/>
    <col collapsed="false" hidden="false" max="3" min="3" style="0" width="10.2834008097166"/>
    <col collapsed="false" hidden="false" max="4" min="4" style="0" width="28.4210526315789"/>
    <col collapsed="false" hidden="false" max="5" min="5" style="0" width="12.5668016194332"/>
    <col collapsed="false" hidden="false" max="6" min="6" style="0" width="7.57085020242915"/>
    <col collapsed="false" hidden="false" max="7" min="7" style="0" width="4.42914979757085"/>
    <col collapsed="false" hidden="false" max="8" min="8" style="0" width="21.8542510121457"/>
    <col collapsed="false" hidden="false" max="9" min="9" style="0" width="10.7125506072875"/>
    <col collapsed="false" hidden="false" max="10" min="10" style="0" width="5.57085020242915"/>
    <col collapsed="false" hidden="false" max="11" min="11" style="0" width="14.8542510121458"/>
    <col collapsed="false" hidden="false" max="12" min="12" style="0" width="19.004048582996"/>
    <col collapsed="false" hidden="false" max="13" min="13" style="0" width="14.7125506072875"/>
    <col collapsed="false" hidden="false" max="14" min="14" style="0" width="19.2834008097166"/>
    <col collapsed="false" hidden="false" max="15" min="15" style="0" width="13.4251012145749"/>
    <col collapsed="false" hidden="false" max="1025" min="16" style="0" width="8.53441295546559"/>
  </cols>
  <sheetData>
    <row r="1" customFormat="false" ht="15" hidden="false" customHeight="false" outlineLevel="0" collapsed="false">
      <c r="A1" s="0" t="s">
        <v>95</v>
      </c>
    </row>
    <row r="3" customFormat="false" ht="15" hidden="false" customHeight="false" outlineLevel="0" collapsed="false">
      <c r="A3" s="0" t="s">
        <v>96</v>
      </c>
      <c r="B3" s="0" t="s">
        <v>97</v>
      </c>
      <c r="C3" s="0" t="s">
        <v>98</v>
      </c>
      <c r="D3" s="0" t="s">
        <v>99</v>
      </c>
      <c r="E3" s="0" t="s">
        <v>100</v>
      </c>
      <c r="F3" s="0" t="s">
        <v>101</v>
      </c>
      <c r="G3" s="0" t="s">
        <v>102</v>
      </c>
      <c r="H3" s="0" t="s">
        <v>103</v>
      </c>
      <c r="I3" s="0" t="s">
        <v>104</v>
      </c>
      <c r="J3" s="0" t="s">
        <v>16</v>
      </c>
      <c r="K3" s="0" t="s">
        <v>105</v>
      </c>
      <c r="L3" s="0" t="s">
        <v>106</v>
      </c>
      <c r="M3" s="0" t="s">
        <v>107</v>
      </c>
      <c r="N3" s="0" t="s">
        <v>108</v>
      </c>
      <c r="O3" s="0" t="s">
        <v>109</v>
      </c>
    </row>
    <row r="4" customFormat="false" ht="15" hidden="false" customHeight="false" outlineLevel="0" collapsed="false">
      <c r="A4" s="0" t="s">
        <v>36</v>
      </c>
      <c r="B4" s="0" t="s">
        <v>35</v>
      </c>
      <c r="C4" s="0" t="s">
        <v>110</v>
      </c>
      <c r="D4" s="0" t="s">
        <v>111</v>
      </c>
      <c r="E4" s="0" t="n">
        <v>1</v>
      </c>
      <c r="F4" s="0" t="s">
        <v>112</v>
      </c>
      <c r="G4" s="0" t="n">
        <v>18</v>
      </c>
      <c r="H4" s="0" t="s">
        <v>113</v>
      </c>
      <c r="I4" s="10" t="n">
        <v>42324</v>
      </c>
      <c r="J4" s="11" t="n">
        <v>0.556944444444445</v>
      </c>
      <c r="K4" s="0" t="n">
        <v>1</v>
      </c>
      <c r="L4" s="0" t="n">
        <v>1</v>
      </c>
      <c r="M4" s="0" t="n">
        <v>15</v>
      </c>
      <c r="N4" s="0" t="n">
        <v>2</v>
      </c>
      <c r="O4" s="0" t="n">
        <v>1992</v>
      </c>
    </row>
    <row r="5" customFormat="false" ht="15" hidden="false" customHeight="false" outlineLevel="0" collapsed="false">
      <c r="A5" s="0" t="s">
        <v>36</v>
      </c>
      <c r="B5" s="0" t="s">
        <v>35</v>
      </c>
      <c r="C5" s="0" t="s">
        <v>110</v>
      </c>
      <c r="D5" s="0" t="s">
        <v>111</v>
      </c>
      <c r="E5" s="0" t="n">
        <v>1</v>
      </c>
      <c r="F5" s="0" t="s">
        <v>112</v>
      </c>
      <c r="G5" s="0" t="n">
        <v>18</v>
      </c>
      <c r="H5" s="0" t="s">
        <v>113</v>
      </c>
      <c r="I5" s="10" t="n">
        <v>42324</v>
      </c>
      <c r="J5" s="11" t="n">
        <v>0.556944444444445</v>
      </c>
      <c r="K5" s="0" t="n">
        <v>2</v>
      </c>
      <c r="L5" s="0" t="n">
        <v>2</v>
      </c>
      <c r="M5" s="0" t="n">
        <v>45</v>
      </c>
      <c r="N5" s="0" t="n">
        <v>4</v>
      </c>
      <c r="O5" s="0" t="n">
        <v>1828</v>
      </c>
    </row>
    <row r="6" customFormat="false" ht="15" hidden="false" customHeight="false" outlineLevel="0" collapsed="false">
      <c r="A6" s="0" t="s">
        <v>36</v>
      </c>
      <c r="B6" s="0" t="s">
        <v>35</v>
      </c>
      <c r="C6" s="0" t="s">
        <v>110</v>
      </c>
      <c r="D6" s="0" t="s">
        <v>111</v>
      </c>
      <c r="E6" s="0" t="n">
        <v>1</v>
      </c>
      <c r="F6" s="0" t="s">
        <v>112</v>
      </c>
      <c r="G6" s="0" t="n">
        <v>18</v>
      </c>
      <c r="H6" s="0" t="s">
        <v>113</v>
      </c>
      <c r="I6" s="10" t="n">
        <v>42324</v>
      </c>
      <c r="J6" s="11" t="n">
        <v>0.557638888888889</v>
      </c>
      <c r="K6" s="0" t="n">
        <v>3</v>
      </c>
      <c r="L6" s="0" t="n">
        <v>3</v>
      </c>
      <c r="M6" s="0" t="n">
        <v>6</v>
      </c>
      <c r="N6" s="0" t="n">
        <v>6</v>
      </c>
      <c r="O6" s="0" t="n">
        <v>1924</v>
      </c>
    </row>
    <row r="7" customFormat="false" ht="15" hidden="false" customHeight="false" outlineLevel="0" collapsed="false">
      <c r="A7" s="0" t="s">
        <v>36</v>
      </c>
      <c r="B7" s="0" t="s">
        <v>35</v>
      </c>
      <c r="C7" s="0" t="s">
        <v>110</v>
      </c>
      <c r="D7" s="0" t="s">
        <v>111</v>
      </c>
      <c r="E7" s="0" t="n">
        <v>1</v>
      </c>
      <c r="F7" s="0" t="s">
        <v>112</v>
      </c>
      <c r="G7" s="0" t="n">
        <v>18</v>
      </c>
      <c r="H7" s="0" t="s">
        <v>113</v>
      </c>
      <c r="I7" s="10" t="n">
        <v>42324</v>
      </c>
      <c r="J7" s="11" t="n">
        <v>0.558333333333333</v>
      </c>
      <c r="K7" s="0" t="n">
        <v>4</v>
      </c>
      <c r="L7" s="0" t="n">
        <v>4</v>
      </c>
      <c r="M7" s="0" t="n">
        <v>4</v>
      </c>
      <c r="N7" s="0" t="n">
        <v>4</v>
      </c>
      <c r="O7" s="0" t="n">
        <v>3075</v>
      </c>
    </row>
    <row r="8" customFormat="false" ht="15" hidden="false" customHeight="false" outlineLevel="0" collapsed="false">
      <c r="A8" s="0" t="s">
        <v>36</v>
      </c>
      <c r="B8" s="0" t="s">
        <v>35</v>
      </c>
      <c r="C8" s="0" t="s">
        <v>110</v>
      </c>
      <c r="D8" s="0" t="s">
        <v>111</v>
      </c>
      <c r="E8" s="0" t="n">
        <v>1</v>
      </c>
      <c r="F8" s="0" t="s">
        <v>112</v>
      </c>
      <c r="G8" s="0" t="n">
        <v>18</v>
      </c>
      <c r="H8" s="0" t="s">
        <v>113</v>
      </c>
      <c r="I8" s="10" t="n">
        <v>42324</v>
      </c>
      <c r="J8" s="11" t="n">
        <v>0.559027777777778</v>
      </c>
      <c r="K8" s="0" t="n">
        <v>5</v>
      </c>
      <c r="L8" s="0" t="n">
        <v>5</v>
      </c>
      <c r="M8" s="0" t="n">
        <v>5</v>
      </c>
      <c r="N8" s="0" t="n">
        <v>2</v>
      </c>
      <c r="O8" s="0" t="n">
        <v>911</v>
      </c>
    </row>
    <row r="9" customFormat="false" ht="15" hidden="false" customHeight="false" outlineLevel="0" collapsed="false">
      <c r="A9" s="0" t="s">
        <v>36</v>
      </c>
      <c r="B9" s="0" t="s">
        <v>35</v>
      </c>
      <c r="C9" s="0" t="s">
        <v>110</v>
      </c>
      <c r="D9" s="0" t="s">
        <v>111</v>
      </c>
      <c r="E9" s="0" t="n">
        <v>1</v>
      </c>
      <c r="F9" s="0" t="s">
        <v>112</v>
      </c>
      <c r="G9" s="0" t="n">
        <v>18</v>
      </c>
      <c r="H9" s="0" t="s">
        <v>113</v>
      </c>
      <c r="I9" s="10" t="n">
        <v>42324</v>
      </c>
      <c r="J9" s="11" t="n">
        <v>0.559722222222222</v>
      </c>
      <c r="K9" s="0" t="n">
        <v>6</v>
      </c>
      <c r="L9" s="0" t="n">
        <v>6</v>
      </c>
      <c r="M9" s="0" t="n">
        <v>15</v>
      </c>
      <c r="N9" s="0" t="n">
        <v>15</v>
      </c>
      <c r="O9" s="0" t="n">
        <v>2733</v>
      </c>
    </row>
    <row r="10" customFormat="false" ht="15" hidden="false" customHeight="false" outlineLevel="0" collapsed="false">
      <c r="A10" s="0" t="s">
        <v>36</v>
      </c>
      <c r="B10" s="0" t="s">
        <v>35</v>
      </c>
      <c r="C10" s="0" t="s">
        <v>110</v>
      </c>
      <c r="D10" s="0" t="s">
        <v>111</v>
      </c>
      <c r="E10" s="0" t="n">
        <v>1</v>
      </c>
      <c r="F10" s="0" t="s">
        <v>112</v>
      </c>
      <c r="G10" s="0" t="n">
        <v>18</v>
      </c>
      <c r="H10" s="0" t="s">
        <v>113</v>
      </c>
      <c r="I10" s="10" t="n">
        <v>42324</v>
      </c>
      <c r="J10" s="11" t="n">
        <v>0.560416666666667</v>
      </c>
      <c r="K10" s="0" t="n">
        <v>7</v>
      </c>
      <c r="L10" s="0" t="n">
        <v>7</v>
      </c>
      <c r="M10" s="0" t="n">
        <v>345</v>
      </c>
      <c r="N10" s="0" t="n">
        <v>12345</v>
      </c>
      <c r="O10" s="0" t="n">
        <v>2582</v>
      </c>
    </row>
    <row r="11" customFormat="false" ht="15" hidden="false" customHeight="false" outlineLevel="0" collapsed="false">
      <c r="A11" s="0" t="s">
        <v>36</v>
      </c>
      <c r="B11" s="0" t="s">
        <v>35</v>
      </c>
      <c r="C11" s="0" t="s">
        <v>110</v>
      </c>
      <c r="D11" s="0" t="s">
        <v>111</v>
      </c>
      <c r="E11" s="0" t="n">
        <v>1</v>
      </c>
      <c r="F11" s="0" t="s">
        <v>112</v>
      </c>
      <c r="G11" s="0" t="n">
        <v>18</v>
      </c>
      <c r="H11" s="0" t="s">
        <v>113</v>
      </c>
      <c r="I11" s="10" t="n">
        <v>42324</v>
      </c>
      <c r="J11" s="11" t="n">
        <v>0.560416666666667</v>
      </c>
      <c r="K11" s="0" t="n">
        <v>8</v>
      </c>
      <c r="L11" s="0" t="n">
        <v>8</v>
      </c>
      <c r="M11" s="0" t="n">
        <v>24</v>
      </c>
      <c r="N11" s="0" t="n">
        <v>13</v>
      </c>
      <c r="O11" s="0" t="n">
        <v>1349</v>
      </c>
    </row>
    <row r="12" customFormat="false" ht="15" hidden="false" customHeight="false" outlineLevel="0" collapsed="false">
      <c r="A12" s="0" t="s">
        <v>36</v>
      </c>
      <c r="B12" s="0" t="s">
        <v>35</v>
      </c>
      <c r="C12" s="0" t="s">
        <v>110</v>
      </c>
      <c r="D12" s="0" t="s">
        <v>111</v>
      </c>
      <c r="E12" s="0" t="n">
        <v>1</v>
      </c>
      <c r="F12" s="0" t="s">
        <v>112</v>
      </c>
      <c r="G12" s="0" t="n">
        <v>18</v>
      </c>
      <c r="H12" s="0" t="s">
        <v>113</v>
      </c>
      <c r="I12" s="10" t="n">
        <v>42324</v>
      </c>
      <c r="J12" s="11" t="n">
        <v>0.561111111111111</v>
      </c>
      <c r="K12" s="0" t="n">
        <v>9</v>
      </c>
      <c r="L12" s="0" t="n">
        <v>9</v>
      </c>
      <c r="M12" s="0" t="n">
        <v>6</v>
      </c>
      <c r="N12" s="0" t="n">
        <v>5</v>
      </c>
      <c r="O12" s="0" t="n">
        <v>1923</v>
      </c>
    </row>
    <row r="13" customFormat="false" ht="15" hidden="false" customHeight="false" outlineLevel="0" collapsed="false">
      <c r="A13" s="0" t="s">
        <v>36</v>
      </c>
      <c r="B13" s="0" t="s">
        <v>35</v>
      </c>
      <c r="C13" s="0" t="s">
        <v>110</v>
      </c>
      <c r="D13" s="0" t="s">
        <v>111</v>
      </c>
      <c r="E13" s="0" t="n">
        <v>1</v>
      </c>
      <c r="F13" s="0" t="s">
        <v>112</v>
      </c>
      <c r="G13" s="0" t="n">
        <v>18</v>
      </c>
      <c r="H13" s="0" t="s">
        <v>113</v>
      </c>
      <c r="I13" s="10" t="n">
        <v>42324</v>
      </c>
      <c r="J13" s="11" t="n">
        <v>0.561805555555556</v>
      </c>
      <c r="K13" s="0" t="n">
        <v>10</v>
      </c>
      <c r="L13" s="0" t="n">
        <v>10</v>
      </c>
      <c r="M13" s="0" t="n">
        <v>4</v>
      </c>
      <c r="N13" s="0" t="n">
        <v>4</v>
      </c>
      <c r="O13" s="0" t="n">
        <v>1441</v>
      </c>
    </row>
    <row r="14" customFormat="false" ht="15" hidden="false" customHeight="false" outlineLevel="0" collapsed="false">
      <c r="A14" s="0" t="s">
        <v>36</v>
      </c>
      <c r="B14" s="0" t="s">
        <v>35</v>
      </c>
      <c r="C14" s="0" t="s">
        <v>110</v>
      </c>
      <c r="D14" s="0" t="s">
        <v>111</v>
      </c>
      <c r="E14" s="0" t="n">
        <v>1</v>
      </c>
      <c r="F14" s="0" t="s">
        <v>112</v>
      </c>
      <c r="G14" s="0" t="n">
        <v>18</v>
      </c>
      <c r="H14" s="0" t="s">
        <v>113</v>
      </c>
      <c r="I14" s="10" t="n">
        <v>42324</v>
      </c>
      <c r="J14" s="11" t="n">
        <v>0.561805555555556</v>
      </c>
      <c r="K14" s="0" t="n">
        <v>11</v>
      </c>
      <c r="L14" s="0" t="n">
        <v>11</v>
      </c>
      <c r="M14" s="0" t="n">
        <v>25</v>
      </c>
      <c r="N14" s="0" t="n">
        <v>135</v>
      </c>
      <c r="O14" s="0" t="n">
        <v>3988</v>
      </c>
    </row>
    <row r="15" customFormat="false" ht="15" hidden="false" customHeight="false" outlineLevel="0" collapsed="false">
      <c r="A15" s="0" t="s">
        <v>36</v>
      </c>
      <c r="B15" s="0" t="s">
        <v>35</v>
      </c>
      <c r="C15" s="0" t="s">
        <v>110</v>
      </c>
      <c r="D15" s="0" t="s">
        <v>111</v>
      </c>
      <c r="E15" s="0" t="n">
        <v>1</v>
      </c>
      <c r="F15" s="0" t="s">
        <v>112</v>
      </c>
      <c r="G15" s="0" t="n">
        <v>18</v>
      </c>
      <c r="H15" s="0" t="s">
        <v>113</v>
      </c>
      <c r="I15" s="10" t="n">
        <v>42324</v>
      </c>
      <c r="J15" s="11" t="n">
        <v>0.5625</v>
      </c>
      <c r="K15" s="0" t="n">
        <v>12</v>
      </c>
      <c r="L15" s="0" t="n">
        <v>12</v>
      </c>
      <c r="M15" s="0" t="n">
        <v>5</v>
      </c>
      <c r="N15" s="0" t="n">
        <v>15</v>
      </c>
      <c r="O15" s="0" t="n">
        <v>3066</v>
      </c>
    </row>
    <row r="16" customFormat="false" ht="15" hidden="false" customHeight="false" outlineLevel="0" collapsed="false">
      <c r="A16" s="0" t="s">
        <v>36</v>
      </c>
      <c r="B16" s="0" t="s">
        <v>35</v>
      </c>
      <c r="C16" s="0" t="s">
        <v>110</v>
      </c>
      <c r="D16" s="0" t="s">
        <v>111</v>
      </c>
      <c r="E16" s="0" t="n">
        <v>1</v>
      </c>
      <c r="F16" s="0" t="s">
        <v>112</v>
      </c>
      <c r="G16" s="0" t="n">
        <v>18</v>
      </c>
      <c r="H16" s="0" t="s">
        <v>113</v>
      </c>
      <c r="I16" s="10" t="n">
        <v>42324</v>
      </c>
      <c r="J16" s="11" t="n">
        <v>0.5625</v>
      </c>
      <c r="K16" s="0" t="n">
        <v>13</v>
      </c>
      <c r="L16" s="0" t="n">
        <v>13</v>
      </c>
      <c r="M16" s="0" t="n">
        <v>34</v>
      </c>
      <c r="N16" s="0" t="n">
        <v>34</v>
      </c>
      <c r="O16" s="0" t="n">
        <v>2163</v>
      </c>
    </row>
    <row r="17" customFormat="false" ht="15" hidden="false" customHeight="false" outlineLevel="0" collapsed="false">
      <c r="A17" s="0" t="s">
        <v>36</v>
      </c>
      <c r="B17" s="0" t="s">
        <v>35</v>
      </c>
      <c r="C17" s="0" t="s">
        <v>110</v>
      </c>
      <c r="D17" s="0" t="s">
        <v>111</v>
      </c>
      <c r="E17" s="0" t="n">
        <v>1</v>
      </c>
      <c r="F17" s="0" t="s">
        <v>112</v>
      </c>
      <c r="G17" s="0" t="n">
        <v>18</v>
      </c>
      <c r="H17" s="0" t="s">
        <v>113</v>
      </c>
      <c r="I17" s="10" t="n">
        <v>42324</v>
      </c>
      <c r="J17" s="11" t="n">
        <v>0.563194444444445</v>
      </c>
      <c r="K17" s="0" t="n">
        <v>14</v>
      </c>
      <c r="L17" s="0" t="n">
        <v>14</v>
      </c>
      <c r="M17" s="0" t="n">
        <v>35</v>
      </c>
      <c r="N17" s="0" t="n">
        <v>5</v>
      </c>
      <c r="O17" s="0" t="n">
        <v>3937</v>
      </c>
    </row>
    <row r="19" customFormat="false" ht="15" hidden="false" customHeight="false" outlineLevel="0" collapsed="false">
      <c r="A19" s="0" t="s">
        <v>95</v>
      </c>
    </row>
    <row r="21" customFormat="false" ht="15" hidden="false" customHeight="false" outlineLevel="0" collapsed="false">
      <c r="A21" s="0" t="s">
        <v>96</v>
      </c>
      <c r="B21" s="0" t="s">
        <v>97</v>
      </c>
      <c r="C21" s="0" t="s">
        <v>98</v>
      </c>
      <c r="D21" s="0" t="s">
        <v>99</v>
      </c>
      <c r="E21" s="0" t="s">
        <v>100</v>
      </c>
      <c r="F21" s="0" t="s">
        <v>101</v>
      </c>
      <c r="G21" s="0" t="s">
        <v>102</v>
      </c>
      <c r="H21" s="0" t="s">
        <v>103</v>
      </c>
      <c r="I21" s="0" t="s">
        <v>104</v>
      </c>
      <c r="J21" s="0" t="s">
        <v>16</v>
      </c>
      <c r="K21" s="0" t="s">
        <v>105</v>
      </c>
      <c r="L21" s="0" t="s">
        <v>106</v>
      </c>
      <c r="M21" s="0" t="s">
        <v>107</v>
      </c>
      <c r="N21" s="0" t="s">
        <v>108</v>
      </c>
      <c r="O21" s="0" t="s">
        <v>109</v>
      </c>
    </row>
    <row r="22" customFormat="false" ht="15" hidden="false" customHeight="false" outlineLevel="0" collapsed="false">
      <c r="A22" s="0" t="s">
        <v>38</v>
      </c>
      <c r="B22" s="0" t="s">
        <v>37</v>
      </c>
      <c r="C22" s="0" t="s">
        <v>114</v>
      </c>
      <c r="D22" s="0" t="s">
        <v>115</v>
      </c>
      <c r="E22" s="0" t="n">
        <v>1</v>
      </c>
      <c r="F22" s="0" t="s">
        <v>116</v>
      </c>
      <c r="G22" s="0" t="n">
        <v>18</v>
      </c>
      <c r="H22" s="0" t="s">
        <v>117</v>
      </c>
      <c r="I22" s="10" t="n">
        <v>42324</v>
      </c>
      <c r="J22" s="11" t="n">
        <v>0.603472222222222</v>
      </c>
      <c r="K22" s="0" t="n">
        <v>1</v>
      </c>
      <c r="L22" s="0" t="n">
        <v>1</v>
      </c>
      <c r="M22" s="0" t="n">
        <v>15</v>
      </c>
      <c r="N22" s="0" t="n">
        <v>6</v>
      </c>
      <c r="O22" s="0" t="n">
        <v>2777</v>
      </c>
    </row>
    <row r="23" customFormat="false" ht="15" hidden="false" customHeight="false" outlineLevel="0" collapsed="false">
      <c r="A23" s="0" t="s">
        <v>38</v>
      </c>
      <c r="B23" s="0" t="s">
        <v>37</v>
      </c>
      <c r="C23" s="0" t="s">
        <v>114</v>
      </c>
      <c r="D23" s="0" t="s">
        <v>115</v>
      </c>
      <c r="E23" s="0" t="n">
        <v>1</v>
      </c>
      <c r="F23" s="0" t="s">
        <v>116</v>
      </c>
      <c r="G23" s="0" t="n">
        <v>18</v>
      </c>
      <c r="H23" s="0" t="s">
        <v>117</v>
      </c>
      <c r="I23" s="10" t="n">
        <v>42324</v>
      </c>
      <c r="J23" s="11" t="n">
        <v>0.604861111111111</v>
      </c>
      <c r="K23" s="0" t="n">
        <v>2</v>
      </c>
      <c r="L23" s="0" t="n">
        <v>2</v>
      </c>
      <c r="M23" s="0" t="n">
        <v>45</v>
      </c>
      <c r="N23" s="0" t="n">
        <v>6</v>
      </c>
      <c r="O23" s="0" t="n">
        <v>2338</v>
      </c>
    </row>
    <row r="24" customFormat="false" ht="15" hidden="false" customHeight="false" outlineLevel="0" collapsed="false">
      <c r="A24" s="0" t="s">
        <v>38</v>
      </c>
      <c r="B24" s="0" t="s">
        <v>37</v>
      </c>
      <c r="C24" s="0" t="s">
        <v>114</v>
      </c>
      <c r="D24" s="0" t="s">
        <v>115</v>
      </c>
      <c r="E24" s="0" t="n">
        <v>1</v>
      </c>
      <c r="F24" s="0" t="s">
        <v>116</v>
      </c>
      <c r="G24" s="0" t="n">
        <v>18</v>
      </c>
      <c r="H24" s="0" t="s">
        <v>117</v>
      </c>
      <c r="I24" s="10" t="n">
        <v>42324</v>
      </c>
      <c r="J24" s="11" t="n">
        <v>0.605555555555555</v>
      </c>
      <c r="K24" s="0" t="n">
        <v>3</v>
      </c>
      <c r="L24" s="0" t="n">
        <v>3</v>
      </c>
      <c r="M24" s="0" t="n">
        <v>6</v>
      </c>
      <c r="N24" s="0" t="n">
        <v>13</v>
      </c>
      <c r="O24" s="0" t="n">
        <v>5634</v>
      </c>
    </row>
    <row r="25" customFormat="false" ht="15" hidden="false" customHeight="false" outlineLevel="0" collapsed="false">
      <c r="A25" s="0" t="s">
        <v>38</v>
      </c>
      <c r="B25" s="0" t="s">
        <v>37</v>
      </c>
      <c r="C25" s="0" t="s">
        <v>114</v>
      </c>
      <c r="D25" s="0" t="s">
        <v>115</v>
      </c>
      <c r="E25" s="0" t="n">
        <v>1</v>
      </c>
      <c r="F25" s="0" t="s">
        <v>116</v>
      </c>
      <c r="G25" s="0" t="n">
        <v>18</v>
      </c>
      <c r="H25" s="0" t="s">
        <v>117</v>
      </c>
      <c r="I25" s="10" t="n">
        <v>42324</v>
      </c>
      <c r="J25" s="11" t="n">
        <v>0.60625</v>
      </c>
      <c r="K25" s="0" t="n">
        <v>4</v>
      </c>
      <c r="L25" s="0" t="n">
        <v>4</v>
      </c>
      <c r="M25" s="0" t="n">
        <v>4</v>
      </c>
      <c r="N25" s="0" t="n">
        <v>4</v>
      </c>
      <c r="O25" s="0" t="n">
        <v>5056</v>
      </c>
    </row>
    <row r="26" customFormat="false" ht="15" hidden="false" customHeight="false" outlineLevel="0" collapsed="false">
      <c r="A26" s="0" t="s">
        <v>38</v>
      </c>
      <c r="B26" s="0" t="s">
        <v>37</v>
      </c>
      <c r="C26" s="0" t="s">
        <v>114</v>
      </c>
      <c r="D26" s="0" t="s">
        <v>115</v>
      </c>
      <c r="E26" s="0" t="n">
        <v>1</v>
      </c>
      <c r="F26" s="0" t="s">
        <v>116</v>
      </c>
      <c r="G26" s="0" t="n">
        <v>18</v>
      </c>
      <c r="H26" s="0" t="s">
        <v>117</v>
      </c>
      <c r="I26" s="10" t="n">
        <v>42324</v>
      </c>
      <c r="J26" s="11" t="n">
        <v>0.607638888888889</v>
      </c>
      <c r="K26" s="0" t="n">
        <v>5</v>
      </c>
      <c r="L26" s="0" t="n">
        <v>5</v>
      </c>
      <c r="M26" s="0" t="n">
        <v>5</v>
      </c>
      <c r="N26" s="0" t="n">
        <v>2</v>
      </c>
      <c r="O26" s="0" t="n">
        <v>2252</v>
      </c>
    </row>
    <row r="27" customFormat="false" ht="15" hidden="false" customHeight="false" outlineLevel="0" collapsed="false">
      <c r="A27" s="0" t="s">
        <v>38</v>
      </c>
      <c r="B27" s="0" t="s">
        <v>37</v>
      </c>
      <c r="C27" s="0" t="s">
        <v>114</v>
      </c>
      <c r="D27" s="0" t="s">
        <v>115</v>
      </c>
      <c r="E27" s="0" t="n">
        <v>1</v>
      </c>
      <c r="F27" s="0" t="s">
        <v>116</v>
      </c>
      <c r="G27" s="0" t="n">
        <v>18</v>
      </c>
      <c r="H27" s="0" t="s">
        <v>117</v>
      </c>
      <c r="I27" s="10" t="n">
        <v>42324</v>
      </c>
      <c r="J27" s="11" t="n">
        <v>0.608333333333333</v>
      </c>
      <c r="K27" s="0" t="n">
        <v>6</v>
      </c>
      <c r="L27" s="0" t="n">
        <v>6</v>
      </c>
      <c r="M27" s="0" t="n">
        <v>15</v>
      </c>
      <c r="N27" s="0" t="n">
        <v>5</v>
      </c>
      <c r="O27" s="0" t="n">
        <v>3510</v>
      </c>
    </row>
    <row r="28" customFormat="false" ht="15" hidden="false" customHeight="false" outlineLevel="0" collapsed="false">
      <c r="A28" s="0" t="s">
        <v>38</v>
      </c>
      <c r="B28" s="0" t="s">
        <v>37</v>
      </c>
      <c r="C28" s="0" t="s">
        <v>114</v>
      </c>
      <c r="D28" s="0" t="s">
        <v>115</v>
      </c>
      <c r="E28" s="0" t="n">
        <v>1</v>
      </c>
      <c r="F28" s="0" t="s">
        <v>116</v>
      </c>
      <c r="G28" s="0" t="n">
        <v>18</v>
      </c>
      <c r="H28" s="0" t="s">
        <v>117</v>
      </c>
      <c r="I28" s="10" t="n">
        <v>42324</v>
      </c>
      <c r="J28" s="11" t="n">
        <v>0.608333333333333</v>
      </c>
      <c r="K28" s="0" t="n">
        <v>7</v>
      </c>
      <c r="L28" s="0" t="n">
        <v>7</v>
      </c>
      <c r="M28" s="0" t="n">
        <v>345</v>
      </c>
      <c r="N28" s="0" t="n">
        <v>6</v>
      </c>
      <c r="O28" s="0" t="n">
        <v>3775</v>
      </c>
    </row>
    <row r="29" customFormat="false" ht="15" hidden="false" customHeight="false" outlineLevel="0" collapsed="false">
      <c r="A29" s="0" t="s">
        <v>38</v>
      </c>
      <c r="B29" s="0" t="s">
        <v>37</v>
      </c>
      <c r="C29" s="0" t="s">
        <v>114</v>
      </c>
      <c r="D29" s="0" t="s">
        <v>115</v>
      </c>
      <c r="E29" s="0" t="n">
        <v>1</v>
      </c>
      <c r="F29" s="0" t="s">
        <v>116</v>
      </c>
      <c r="G29" s="0" t="n">
        <v>18</v>
      </c>
      <c r="H29" s="0" t="s">
        <v>117</v>
      </c>
      <c r="I29" s="10" t="n">
        <v>42324</v>
      </c>
      <c r="J29" s="11" t="n">
        <v>0.609027777777778</v>
      </c>
      <c r="K29" s="0" t="n">
        <v>8</v>
      </c>
      <c r="L29" s="0" t="n">
        <v>8</v>
      </c>
      <c r="M29" s="0" t="n">
        <v>24</v>
      </c>
      <c r="N29" s="0" t="n">
        <v>24</v>
      </c>
      <c r="O29" s="0" t="n">
        <v>4642</v>
      </c>
    </row>
    <row r="30" customFormat="false" ht="15" hidden="false" customHeight="false" outlineLevel="0" collapsed="false">
      <c r="A30" s="0" t="s">
        <v>38</v>
      </c>
      <c r="B30" s="0" t="s">
        <v>37</v>
      </c>
      <c r="C30" s="0" t="s">
        <v>114</v>
      </c>
      <c r="D30" s="0" t="s">
        <v>115</v>
      </c>
      <c r="E30" s="0" t="n">
        <v>1</v>
      </c>
      <c r="F30" s="0" t="s">
        <v>116</v>
      </c>
      <c r="G30" s="0" t="n">
        <v>18</v>
      </c>
      <c r="H30" s="0" t="s">
        <v>117</v>
      </c>
      <c r="I30" s="10" t="n">
        <v>42324</v>
      </c>
      <c r="J30" s="11" t="n">
        <v>0.609722222222222</v>
      </c>
      <c r="K30" s="0" t="n">
        <v>9</v>
      </c>
      <c r="L30" s="0" t="n">
        <v>9</v>
      </c>
      <c r="M30" s="0" t="n">
        <v>6</v>
      </c>
      <c r="N30" s="0" t="n">
        <v>6</v>
      </c>
      <c r="O30" s="0" t="n">
        <v>1568</v>
      </c>
    </row>
    <row r="31" customFormat="false" ht="15" hidden="false" customHeight="false" outlineLevel="0" collapsed="false">
      <c r="A31" s="0" t="s">
        <v>38</v>
      </c>
      <c r="B31" s="0" t="s">
        <v>37</v>
      </c>
      <c r="C31" s="0" t="s">
        <v>114</v>
      </c>
      <c r="D31" s="0" t="s">
        <v>115</v>
      </c>
      <c r="E31" s="0" t="n">
        <v>1</v>
      </c>
      <c r="F31" s="0" t="s">
        <v>116</v>
      </c>
      <c r="G31" s="0" t="n">
        <v>18</v>
      </c>
      <c r="H31" s="0" t="s">
        <v>117</v>
      </c>
      <c r="I31" s="10" t="n">
        <v>42324</v>
      </c>
      <c r="J31" s="11" t="n">
        <v>0.610416666666667</v>
      </c>
      <c r="K31" s="0" t="n">
        <v>10</v>
      </c>
      <c r="L31" s="0" t="n">
        <v>10</v>
      </c>
      <c r="M31" s="0" t="n">
        <v>4</v>
      </c>
      <c r="N31" s="0" t="n">
        <v>5</v>
      </c>
      <c r="O31" s="0" t="n">
        <v>1825</v>
      </c>
    </row>
    <row r="32" customFormat="false" ht="15" hidden="false" customHeight="false" outlineLevel="0" collapsed="false">
      <c r="A32" s="0" t="s">
        <v>38</v>
      </c>
      <c r="B32" s="0" t="s">
        <v>37</v>
      </c>
      <c r="C32" s="0" t="s">
        <v>114</v>
      </c>
      <c r="D32" s="0" t="s">
        <v>115</v>
      </c>
      <c r="E32" s="0" t="n">
        <v>1</v>
      </c>
      <c r="F32" s="0" t="s">
        <v>116</v>
      </c>
      <c r="G32" s="0" t="n">
        <v>18</v>
      </c>
      <c r="H32" s="0" t="s">
        <v>117</v>
      </c>
      <c r="I32" s="10" t="n">
        <v>42324</v>
      </c>
      <c r="J32" s="11" t="n">
        <v>0.611111111111111</v>
      </c>
      <c r="K32" s="0" t="n">
        <v>11</v>
      </c>
      <c r="L32" s="0" t="n">
        <v>11</v>
      </c>
      <c r="M32" s="0" t="n">
        <v>25</v>
      </c>
      <c r="N32" s="0" t="n">
        <v>6</v>
      </c>
      <c r="O32" s="0" t="n">
        <v>5513</v>
      </c>
    </row>
    <row r="33" customFormat="false" ht="15" hidden="false" customHeight="false" outlineLevel="0" collapsed="false">
      <c r="A33" s="0" t="s">
        <v>38</v>
      </c>
      <c r="B33" s="0" t="s">
        <v>37</v>
      </c>
      <c r="C33" s="0" t="s">
        <v>114</v>
      </c>
      <c r="D33" s="0" t="s">
        <v>115</v>
      </c>
      <c r="E33" s="0" t="n">
        <v>1</v>
      </c>
      <c r="F33" s="0" t="s">
        <v>116</v>
      </c>
      <c r="G33" s="0" t="n">
        <v>18</v>
      </c>
      <c r="H33" s="0" t="s">
        <v>117</v>
      </c>
      <c r="I33" s="10" t="n">
        <v>42324</v>
      </c>
      <c r="J33" s="11" t="n">
        <v>0.611805555555556</v>
      </c>
      <c r="K33" s="0" t="n">
        <v>12</v>
      </c>
      <c r="L33" s="0" t="n">
        <v>12</v>
      </c>
      <c r="M33" s="0" t="n">
        <v>5</v>
      </c>
      <c r="N33" s="0" t="n">
        <v>6</v>
      </c>
      <c r="O33" s="0" t="n">
        <v>1536</v>
      </c>
    </row>
    <row r="34" customFormat="false" ht="15" hidden="false" customHeight="false" outlineLevel="0" collapsed="false">
      <c r="A34" s="0" t="s">
        <v>38</v>
      </c>
      <c r="B34" s="0" t="s">
        <v>37</v>
      </c>
      <c r="C34" s="0" t="s">
        <v>114</v>
      </c>
      <c r="D34" s="0" t="s">
        <v>115</v>
      </c>
      <c r="E34" s="0" t="n">
        <v>1</v>
      </c>
      <c r="F34" s="0" t="s">
        <v>116</v>
      </c>
      <c r="G34" s="0" t="n">
        <v>18</v>
      </c>
      <c r="H34" s="0" t="s">
        <v>117</v>
      </c>
      <c r="I34" s="10" t="n">
        <v>42324</v>
      </c>
      <c r="J34" s="11" t="n">
        <v>0.6125</v>
      </c>
      <c r="K34" s="0" t="n">
        <v>13</v>
      </c>
      <c r="L34" s="0" t="n">
        <v>13</v>
      </c>
      <c r="M34" s="0" t="n">
        <v>34</v>
      </c>
      <c r="N34" s="0" t="n">
        <v>5</v>
      </c>
      <c r="O34" s="0" t="n">
        <v>2318</v>
      </c>
    </row>
    <row r="35" customFormat="false" ht="15" hidden="false" customHeight="false" outlineLevel="0" collapsed="false">
      <c r="A35" s="0" t="s">
        <v>38</v>
      </c>
      <c r="B35" s="0" t="s">
        <v>37</v>
      </c>
      <c r="C35" s="0" t="s">
        <v>114</v>
      </c>
      <c r="D35" s="0" t="s">
        <v>115</v>
      </c>
      <c r="E35" s="0" t="n">
        <v>1</v>
      </c>
      <c r="F35" s="0" t="s">
        <v>116</v>
      </c>
      <c r="G35" s="0" t="n">
        <v>18</v>
      </c>
      <c r="H35" s="0" t="s">
        <v>117</v>
      </c>
      <c r="I35" s="10" t="n">
        <v>42324</v>
      </c>
      <c r="J35" s="11" t="n">
        <v>0.6125</v>
      </c>
      <c r="K35" s="0" t="n">
        <v>14</v>
      </c>
      <c r="L35" s="0" t="n">
        <v>14</v>
      </c>
      <c r="M35" s="0" t="n">
        <v>35</v>
      </c>
      <c r="N35" s="0" t="n">
        <v>6</v>
      </c>
      <c r="O35" s="0" t="n">
        <v>4604</v>
      </c>
    </row>
    <row r="38" customFormat="false" ht="15" hidden="false" customHeight="false" outlineLevel="0" collapsed="false">
      <c r="A38" s="0" t="s">
        <v>95</v>
      </c>
    </row>
    <row r="40" customFormat="false" ht="15" hidden="false" customHeight="false" outlineLevel="0" collapsed="false">
      <c r="A40" s="0" t="s">
        <v>96</v>
      </c>
      <c r="B40" s="0" t="s">
        <v>97</v>
      </c>
      <c r="C40" s="0" t="s">
        <v>98</v>
      </c>
      <c r="D40" s="0" t="s">
        <v>99</v>
      </c>
      <c r="E40" s="0" t="s">
        <v>100</v>
      </c>
      <c r="F40" s="0" t="s">
        <v>101</v>
      </c>
      <c r="G40" s="0" t="s">
        <v>102</v>
      </c>
      <c r="H40" s="0" t="s">
        <v>103</v>
      </c>
      <c r="I40" s="0" t="s">
        <v>104</v>
      </c>
      <c r="J40" s="0" t="s">
        <v>16</v>
      </c>
      <c r="K40" s="0" t="s">
        <v>105</v>
      </c>
      <c r="L40" s="0" t="s">
        <v>106</v>
      </c>
      <c r="M40" s="0" t="s">
        <v>107</v>
      </c>
      <c r="N40" s="0" t="s">
        <v>108</v>
      </c>
      <c r="O40" s="0" t="s">
        <v>109</v>
      </c>
    </row>
    <row r="41" customFormat="false" ht="15" hidden="false" customHeight="false" outlineLevel="0" collapsed="false">
      <c r="A41" s="0" t="s">
        <v>40</v>
      </c>
      <c r="B41" s="0" t="s">
        <v>39</v>
      </c>
      <c r="C41" s="0" t="s">
        <v>118</v>
      </c>
      <c r="D41" s="0" t="s">
        <v>119</v>
      </c>
      <c r="E41" s="0" t="n">
        <v>1</v>
      </c>
      <c r="F41" s="0" t="s">
        <v>120</v>
      </c>
      <c r="G41" s="0" t="n">
        <v>20</v>
      </c>
      <c r="H41" s="0" t="s">
        <v>121</v>
      </c>
      <c r="I41" s="10" t="n">
        <v>42324</v>
      </c>
      <c r="J41" s="11" t="n">
        <v>0.639583333333333</v>
      </c>
      <c r="K41" s="0" t="n">
        <v>1</v>
      </c>
      <c r="L41" s="0" t="n">
        <v>1</v>
      </c>
      <c r="M41" s="0" t="n">
        <v>15</v>
      </c>
      <c r="N41" s="0" t="n">
        <v>5</v>
      </c>
      <c r="O41" s="0" t="n">
        <v>1998</v>
      </c>
    </row>
    <row r="42" customFormat="false" ht="15" hidden="false" customHeight="false" outlineLevel="0" collapsed="false">
      <c r="A42" s="0" t="s">
        <v>40</v>
      </c>
      <c r="B42" s="0" t="s">
        <v>39</v>
      </c>
      <c r="C42" s="0" t="s">
        <v>118</v>
      </c>
      <c r="D42" s="0" t="s">
        <v>119</v>
      </c>
      <c r="E42" s="0" t="n">
        <v>1</v>
      </c>
      <c r="F42" s="0" t="s">
        <v>120</v>
      </c>
      <c r="G42" s="0" t="n">
        <v>20</v>
      </c>
      <c r="H42" s="0" t="s">
        <v>121</v>
      </c>
      <c r="I42" s="10" t="n">
        <v>42324</v>
      </c>
      <c r="J42" s="11" t="n">
        <v>0.640277777777778</v>
      </c>
      <c r="K42" s="0" t="n">
        <v>2</v>
      </c>
      <c r="L42" s="0" t="n">
        <v>2</v>
      </c>
      <c r="M42" s="0" t="n">
        <v>45</v>
      </c>
      <c r="N42" s="0" t="n">
        <v>3</v>
      </c>
      <c r="O42" s="0" t="n">
        <v>1411</v>
      </c>
    </row>
    <row r="43" customFormat="false" ht="15" hidden="false" customHeight="false" outlineLevel="0" collapsed="false">
      <c r="A43" s="0" t="s">
        <v>40</v>
      </c>
      <c r="B43" s="0" t="s">
        <v>39</v>
      </c>
      <c r="C43" s="0" t="s">
        <v>118</v>
      </c>
      <c r="D43" s="0" t="s">
        <v>119</v>
      </c>
      <c r="E43" s="0" t="n">
        <v>1</v>
      </c>
      <c r="F43" s="0" t="s">
        <v>120</v>
      </c>
      <c r="G43" s="0" t="n">
        <v>20</v>
      </c>
      <c r="H43" s="0" t="s">
        <v>121</v>
      </c>
      <c r="I43" s="10" t="n">
        <v>42324</v>
      </c>
      <c r="J43" s="11" t="n">
        <v>0.640972222222222</v>
      </c>
      <c r="K43" s="0" t="n">
        <v>3</v>
      </c>
      <c r="L43" s="0" t="n">
        <v>3</v>
      </c>
      <c r="M43" s="0" t="n">
        <v>6</v>
      </c>
      <c r="N43" s="0" t="n">
        <v>3</v>
      </c>
      <c r="O43" s="0" t="n">
        <v>774</v>
      </c>
    </row>
    <row r="44" customFormat="false" ht="15" hidden="false" customHeight="false" outlineLevel="0" collapsed="false">
      <c r="A44" s="0" t="s">
        <v>40</v>
      </c>
      <c r="B44" s="0" t="s">
        <v>39</v>
      </c>
      <c r="C44" s="0" t="s">
        <v>118</v>
      </c>
      <c r="D44" s="0" t="s">
        <v>119</v>
      </c>
      <c r="E44" s="0" t="n">
        <v>1</v>
      </c>
      <c r="F44" s="0" t="s">
        <v>120</v>
      </c>
      <c r="G44" s="0" t="n">
        <v>20</v>
      </c>
      <c r="H44" s="0" t="s">
        <v>121</v>
      </c>
      <c r="I44" s="10" t="n">
        <v>42324</v>
      </c>
      <c r="J44" s="11" t="n">
        <v>0.640972222222222</v>
      </c>
      <c r="K44" s="0" t="n">
        <v>4</v>
      </c>
      <c r="L44" s="0" t="n">
        <v>4</v>
      </c>
      <c r="M44" s="0" t="n">
        <v>4</v>
      </c>
      <c r="N44" s="0" t="n">
        <v>1</v>
      </c>
      <c r="O44" s="0" t="n">
        <v>2232</v>
      </c>
    </row>
    <row r="45" customFormat="false" ht="15" hidden="false" customHeight="false" outlineLevel="0" collapsed="false">
      <c r="A45" s="0" t="s">
        <v>40</v>
      </c>
      <c r="B45" s="0" t="s">
        <v>39</v>
      </c>
      <c r="C45" s="0" t="s">
        <v>118</v>
      </c>
      <c r="D45" s="0" t="s">
        <v>119</v>
      </c>
      <c r="E45" s="0" t="n">
        <v>1</v>
      </c>
      <c r="F45" s="0" t="s">
        <v>120</v>
      </c>
      <c r="G45" s="0" t="n">
        <v>20</v>
      </c>
      <c r="H45" s="0" t="s">
        <v>121</v>
      </c>
      <c r="I45" s="10" t="n">
        <v>42324</v>
      </c>
      <c r="J45" s="11" t="n">
        <v>0.641666666666667</v>
      </c>
      <c r="K45" s="0" t="n">
        <v>5</v>
      </c>
      <c r="L45" s="0" t="n">
        <v>5</v>
      </c>
      <c r="M45" s="0" t="n">
        <v>5</v>
      </c>
      <c r="N45" s="0" t="n">
        <v>5</v>
      </c>
      <c r="O45" s="0" t="n">
        <v>1882</v>
      </c>
    </row>
    <row r="46" customFormat="false" ht="15" hidden="false" customHeight="false" outlineLevel="0" collapsed="false">
      <c r="A46" s="0" t="s">
        <v>40</v>
      </c>
      <c r="B46" s="0" t="s">
        <v>39</v>
      </c>
      <c r="C46" s="0" t="s">
        <v>118</v>
      </c>
      <c r="D46" s="0" t="s">
        <v>119</v>
      </c>
      <c r="E46" s="0" t="n">
        <v>1</v>
      </c>
      <c r="F46" s="0" t="s">
        <v>120</v>
      </c>
      <c r="G46" s="0" t="n">
        <v>20</v>
      </c>
      <c r="H46" s="0" t="s">
        <v>121</v>
      </c>
      <c r="I46" s="10" t="n">
        <v>42324</v>
      </c>
      <c r="J46" s="11" t="n">
        <v>0.641666666666667</v>
      </c>
      <c r="K46" s="0" t="n">
        <v>6</v>
      </c>
      <c r="L46" s="0" t="n">
        <v>6</v>
      </c>
      <c r="M46" s="0" t="n">
        <v>15</v>
      </c>
      <c r="N46" s="0" t="n">
        <v>5</v>
      </c>
      <c r="O46" s="0" t="n">
        <v>1228</v>
      </c>
    </row>
    <row r="47" customFormat="false" ht="15" hidden="false" customHeight="false" outlineLevel="0" collapsed="false">
      <c r="A47" s="0" t="s">
        <v>40</v>
      </c>
      <c r="B47" s="0" t="s">
        <v>39</v>
      </c>
      <c r="C47" s="0" t="s">
        <v>118</v>
      </c>
      <c r="D47" s="0" t="s">
        <v>119</v>
      </c>
      <c r="E47" s="0" t="n">
        <v>1</v>
      </c>
      <c r="F47" s="0" t="s">
        <v>120</v>
      </c>
      <c r="G47" s="0" t="n">
        <v>20</v>
      </c>
      <c r="H47" s="0" t="s">
        <v>121</v>
      </c>
      <c r="I47" s="10" t="n">
        <v>42324</v>
      </c>
      <c r="J47" s="11" t="n">
        <v>0.642361111111111</v>
      </c>
      <c r="K47" s="0" t="n">
        <v>7</v>
      </c>
      <c r="L47" s="0" t="n">
        <v>7</v>
      </c>
      <c r="M47" s="0" t="n">
        <v>345</v>
      </c>
      <c r="N47" s="0" t="n">
        <v>5</v>
      </c>
      <c r="O47" s="0" t="n">
        <v>1661</v>
      </c>
    </row>
    <row r="48" customFormat="false" ht="15" hidden="false" customHeight="false" outlineLevel="0" collapsed="false">
      <c r="A48" s="0" t="s">
        <v>40</v>
      </c>
      <c r="B48" s="0" t="s">
        <v>39</v>
      </c>
      <c r="C48" s="0" t="s">
        <v>118</v>
      </c>
      <c r="D48" s="0" t="s">
        <v>119</v>
      </c>
      <c r="E48" s="0" t="n">
        <v>1</v>
      </c>
      <c r="F48" s="0" t="s">
        <v>120</v>
      </c>
      <c r="G48" s="0" t="n">
        <v>20</v>
      </c>
      <c r="H48" s="0" t="s">
        <v>121</v>
      </c>
      <c r="I48" s="10" t="n">
        <v>42324</v>
      </c>
      <c r="J48" s="11" t="n">
        <v>0.642361111111111</v>
      </c>
      <c r="K48" s="0" t="n">
        <v>8</v>
      </c>
      <c r="L48" s="0" t="n">
        <v>8</v>
      </c>
      <c r="M48" s="0" t="n">
        <v>24</v>
      </c>
      <c r="N48" s="0" t="n">
        <v>3</v>
      </c>
      <c r="O48" s="0" t="n">
        <v>2328</v>
      </c>
    </row>
    <row r="49" customFormat="false" ht="15" hidden="false" customHeight="false" outlineLevel="0" collapsed="false">
      <c r="A49" s="0" t="s">
        <v>40</v>
      </c>
      <c r="B49" s="0" t="s">
        <v>39</v>
      </c>
      <c r="C49" s="0" t="s">
        <v>118</v>
      </c>
      <c r="D49" s="0" t="s">
        <v>119</v>
      </c>
      <c r="E49" s="0" t="n">
        <v>1</v>
      </c>
      <c r="F49" s="0" t="s">
        <v>120</v>
      </c>
      <c r="G49" s="0" t="n">
        <v>20</v>
      </c>
      <c r="H49" s="0" t="s">
        <v>121</v>
      </c>
      <c r="I49" s="10" t="n">
        <v>42324</v>
      </c>
      <c r="J49" s="11" t="n">
        <v>0.643055555555556</v>
      </c>
      <c r="K49" s="0" t="n">
        <v>9</v>
      </c>
      <c r="L49" s="0" t="n">
        <v>9</v>
      </c>
      <c r="M49" s="0" t="n">
        <v>6</v>
      </c>
      <c r="N49" s="0" t="n">
        <v>4</v>
      </c>
      <c r="O49" s="0" t="n">
        <v>1214</v>
      </c>
    </row>
    <row r="50" customFormat="false" ht="15" hidden="false" customHeight="false" outlineLevel="0" collapsed="false">
      <c r="A50" s="0" t="s">
        <v>40</v>
      </c>
      <c r="B50" s="0" t="s">
        <v>39</v>
      </c>
      <c r="C50" s="0" t="s">
        <v>118</v>
      </c>
      <c r="D50" s="0" t="s">
        <v>119</v>
      </c>
      <c r="E50" s="0" t="n">
        <v>1</v>
      </c>
      <c r="F50" s="0" t="s">
        <v>120</v>
      </c>
      <c r="G50" s="0" t="n">
        <v>20</v>
      </c>
      <c r="H50" s="0" t="s">
        <v>121</v>
      </c>
      <c r="I50" s="10" t="n">
        <v>42324</v>
      </c>
      <c r="J50" s="11" t="n">
        <v>0.643055555555556</v>
      </c>
      <c r="K50" s="0" t="n">
        <v>10</v>
      </c>
      <c r="L50" s="0" t="n">
        <v>10</v>
      </c>
      <c r="M50" s="0" t="n">
        <v>4</v>
      </c>
      <c r="N50" s="0" t="n">
        <v>2</v>
      </c>
      <c r="O50" s="0" t="n">
        <v>1460</v>
      </c>
    </row>
    <row r="51" customFormat="false" ht="15" hidden="false" customHeight="false" outlineLevel="0" collapsed="false">
      <c r="A51" s="0" t="s">
        <v>40</v>
      </c>
      <c r="B51" s="0" t="s">
        <v>39</v>
      </c>
      <c r="C51" s="0" t="s">
        <v>118</v>
      </c>
      <c r="D51" s="0" t="s">
        <v>119</v>
      </c>
      <c r="E51" s="0" t="n">
        <v>1</v>
      </c>
      <c r="F51" s="0" t="s">
        <v>120</v>
      </c>
      <c r="G51" s="0" t="n">
        <v>20</v>
      </c>
      <c r="H51" s="0" t="s">
        <v>121</v>
      </c>
      <c r="I51" s="10" t="n">
        <v>42324</v>
      </c>
      <c r="J51" s="11" t="n">
        <v>0.64375</v>
      </c>
      <c r="K51" s="0" t="n">
        <v>11</v>
      </c>
      <c r="L51" s="0" t="n">
        <v>11</v>
      </c>
      <c r="M51" s="0" t="n">
        <v>25</v>
      </c>
      <c r="N51" s="0" t="n">
        <v>5</v>
      </c>
      <c r="O51" s="0" t="n">
        <v>1360</v>
      </c>
    </row>
    <row r="52" customFormat="false" ht="15" hidden="false" customHeight="false" outlineLevel="0" collapsed="false">
      <c r="A52" s="0" t="s">
        <v>40</v>
      </c>
      <c r="B52" s="0" t="s">
        <v>39</v>
      </c>
      <c r="C52" s="0" t="s">
        <v>118</v>
      </c>
      <c r="D52" s="0" t="s">
        <v>119</v>
      </c>
      <c r="E52" s="0" t="n">
        <v>1</v>
      </c>
      <c r="F52" s="0" t="s">
        <v>120</v>
      </c>
      <c r="G52" s="0" t="n">
        <v>20</v>
      </c>
      <c r="H52" s="0" t="s">
        <v>121</v>
      </c>
      <c r="I52" s="10" t="n">
        <v>42324</v>
      </c>
      <c r="J52" s="11" t="n">
        <v>0.64375</v>
      </c>
      <c r="K52" s="0" t="n">
        <v>12</v>
      </c>
      <c r="L52" s="0" t="n">
        <v>12</v>
      </c>
      <c r="M52" s="0" t="n">
        <v>5</v>
      </c>
      <c r="N52" s="0" t="n">
        <v>4</v>
      </c>
      <c r="O52" s="0" t="n">
        <v>1548</v>
      </c>
    </row>
    <row r="53" customFormat="false" ht="15" hidden="false" customHeight="false" outlineLevel="0" collapsed="false">
      <c r="A53" s="0" t="s">
        <v>40</v>
      </c>
      <c r="B53" s="0" t="s">
        <v>39</v>
      </c>
      <c r="C53" s="0" t="s">
        <v>118</v>
      </c>
      <c r="D53" s="0" t="s">
        <v>119</v>
      </c>
      <c r="E53" s="0" t="n">
        <v>1</v>
      </c>
      <c r="F53" s="0" t="s">
        <v>120</v>
      </c>
      <c r="G53" s="0" t="n">
        <v>20</v>
      </c>
      <c r="H53" s="0" t="s">
        <v>121</v>
      </c>
      <c r="I53" s="10" t="n">
        <v>42324</v>
      </c>
      <c r="J53" s="11" t="n">
        <v>0.64375</v>
      </c>
      <c r="K53" s="0" t="n">
        <v>13</v>
      </c>
      <c r="L53" s="0" t="n">
        <v>13</v>
      </c>
      <c r="M53" s="0" t="n">
        <v>34</v>
      </c>
      <c r="N53" s="0" t="n">
        <v>4</v>
      </c>
      <c r="O53" s="0" t="n">
        <v>1789</v>
      </c>
    </row>
    <row r="54" customFormat="false" ht="15" hidden="false" customHeight="false" outlineLevel="0" collapsed="false">
      <c r="A54" s="0" t="s">
        <v>40</v>
      </c>
      <c r="B54" s="0" t="s">
        <v>39</v>
      </c>
      <c r="C54" s="0" t="s">
        <v>118</v>
      </c>
      <c r="D54" s="0" t="s">
        <v>119</v>
      </c>
      <c r="E54" s="0" t="n">
        <v>1</v>
      </c>
      <c r="F54" s="0" t="s">
        <v>120</v>
      </c>
      <c r="G54" s="0" t="n">
        <v>20</v>
      </c>
      <c r="H54" s="0" t="s">
        <v>121</v>
      </c>
      <c r="I54" s="10" t="n">
        <v>42324</v>
      </c>
      <c r="J54" s="11" t="n">
        <v>0.64375</v>
      </c>
      <c r="K54" s="0" t="n">
        <v>14</v>
      </c>
      <c r="L54" s="0" t="n">
        <v>14</v>
      </c>
      <c r="M54" s="0" t="n">
        <v>35</v>
      </c>
      <c r="N54" s="0" t="n">
        <v>6</v>
      </c>
      <c r="O54" s="0" t="n">
        <v>1078</v>
      </c>
    </row>
    <row r="56" customFormat="false" ht="15" hidden="false" customHeight="false" outlineLevel="0" collapsed="false">
      <c r="A56" s="0" t="s">
        <v>95</v>
      </c>
    </row>
    <row r="58" customFormat="false" ht="15" hidden="false" customHeight="false" outlineLevel="0" collapsed="false">
      <c r="A58" s="0" t="s">
        <v>96</v>
      </c>
      <c r="B58" s="0" t="s">
        <v>97</v>
      </c>
      <c r="C58" s="0" t="s">
        <v>98</v>
      </c>
      <c r="D58" s="0" t="s">
        <v>99</v>
      </c>
      <c r="E58" s="0" t="s">
        <v>100</v>
      </c>
      <c r="F58" s="0" t="s">
        <v>101</v>
      </c>
      <c r="G58" s="0" t="s">
        <v>102</v>
      </c>
      <c r="H58" s="0" t="s">
        <v>103</v>
      </c>
      <c r="I58" s="0" t="s">
        <v>104</v>
      </c>
      <c r="J58" s="0" t="s">
        <v>16</v>
      </c>
      <c r="K58" s="0" t="s">
        <v>105</v>
      </c>
      <c r="L58" s="0" t="s">
        <v>106</v>
      </c>
      <c r="M58" s="0" t="s">
        <v>107</v>
      </c>
      <c r="N58" s="0" t="s">
        <v>108</v>
      </c>
      <c r="O58" s="0" t="s">
        <v>109</v>
      </c>
    </row>
    <row r="59" customFormat="false" ht="15" hidden="false" customHeight="false" outlineLevel="0" collapsed="false">
      <c r="A59" s="0" t="s">
        <v>36</v>
      </c>
      <c r="B59" s="0" t="s">
        <v>122</v>
      </c>
      <c r="C59" s="0" t="s">
        <v>123</v>
      </c>
      <c r="D59" s="0" t="s">
        <v>124</v>
      </c>
      <c r="E59" s="0" t="s">
        <v>125</v>
      </c>
      <c r="F59" s="0" t="s">
        <v>120</v>
      </c>
      <c r="G59" s="0" t="n">
        <v>30</v>
      </c>
      <c r="H59" s="0" t="s">
        <v>117</v>
      </c>
      <c r="I59" s="10" t="n">
        <v>42324</v>
      </c>
      <c r="J59" s="11" t="n">
        <v>0.688888888888889</v>
      </c>
      <c r="K59" s="0" t="n">
        <v>1</v>
      </c>
      <c r="L59" s="0" t="n">
        <v>1</v>
      </c>
      <c r="M59" s="0" t="n">
        <v>15</v>
      </c>
      <c r="N59" s="0" t="n">
        <v>6</v>
      </c>
      <c r="O59" s="0" t="n">
        <v>4183</v>
      </c>
    </row>
    <row r="60" customFormat="false" ht="15" hidden="false" customHeight="false" outlineLevel="0" collapsed="false">
      <c r="A60" s="0" t="s">
        <v>36</v>
      </c>
      <c r="B60" s="0" t="s">
        <v>122</v>
      </c>
      <c r="C60" s="0" t="s">
        <v>123</v>
      </c>
      <c r="D60" s="0" t="s">
        <v>124</v>
      </c>
      <c r="E60" s="0" t="s">
        <v>125</v>
      </c>
      <c r="F60" s="0" t="s">
        <v>120</v>
      </c>
      <c r="G60" s="0" t="n">
        <v>30</v>
      </c>
      <c r="H60" s="0" t="s">
        <v>117</v>
      </c>
      <c r="I60" s="10" t="n">
        <v>42324</v>
      </c>
      <c r="J60" s="11" t="n">
        <v>0.689583333333333</v>
      </c>
      <c r="K60" s="0" t="n">
        <v>2</v>
      </c>
      <c r="L60" s="0" t="n">
        <v>2</v>
      </c>
      <c r="M60" s="0" t="n">
        <v>45</v>
      </c>
      <c r="N60" s="0" t="n">
        <v>2</v>
      </c>
      <c r="O60" s="0" t="n">
        <v>1186</v>
      </c>
    </row>
    <row r="61" customFormat="false" ht="15" hidden="false" customHeight="false" outlineLevel="0" collapsed="false">
      <c r="A61" s="0" t="s">
        <v>36</v>
      </c>
      <c r="B61" s="0" t="s">
        <v>122</v>
      </c>
      <c r="C61" s="0" t="s">
        <v>123</v>
      </c>
      <c r="D61" s="0" t="s">
        <v>124</v>
      </c>
      <c r="E61" s="0" t="s">
        <v>125</v>
      </c>
      <c r="F61" s="0" t="s">
        <v>120</v>
      </c>
      <c r="G61" s="0" t="n">
        <v>30</v>
      </c>
      <c r="H61" s="0" t="s">
        <v>117</v>
      </c>
      <c r="I61" s="10" t="n">
        <v>42324</v>
      </c>
      <c r="J61" s="11" t="n">
        <v>0.690972222222222</v>
      </c>
      <c r="K61" s="0" t="n">
        <v>3</v>
      </c>
      <c r="L61" s="0" t="n">
        <v>3</v>
      </c>
      <c r="M61" s="0" t="n">
        <v>6</v>
      </c>
      <c r="N61" s="0" t="n">
        <v>6</v>
      </c>
      <c r="O61" s="0" t="n">
        <v>2781</v>
      </c>
    </row>
    <row r="62" customFormat="false" ht="15" hidden="false" customHeight="false" outlineLevel="0" collapsed="false">
      <c r="A62" s="0" t="s">
        <v>36</v>
      </c>
      <c r="B62" s="0" t="s">
        <v>122</v>
      </c>
      <c r="C62" s="0" t="s">
        <v>123</v>
      </c>
      <c r="D62" s="0" t="s">
        <v>124</v>
      </c>
      <c r="E62" s="0" t="s">
        <v>125</v>
      </c>
      <c r="F62" s="0" t="s">
        <v>120</v>
      </c>
      <c r="G62" s="0" t="n">
        <v>30</v>
      </c>
      <c r="H62" s="0" t="s">
        <v>117</v>
      </c>
      <c r="I62" s="10" t="n">
        <v>42324</v>
      </c>
      <c r="J62" s="11" t="n">
        <v>0.690972222222222</v>
      </c>
      <c r="K62" s="0" t="n">
        <v>4</v>
      </c>
      <c r="L62" s="0" t="n">
        <v>4</v>
      </c>
      <c r="M62" s="0" t="n">
        <v>4</v>
      </c>
      <c r="N62" s="0" t="n">
        <v>1</v>
      </c>
      <c r="O62" s="0" t="n">
        <v>2123</v>
      </c>
    </row>
    <row r="63" customFormat="false" ht="15" hidden="false" customHeight="false" outlineLevel="0" collapsed="false">
      <c r="A63" s="0" t="s">
        <v>36</v>
      </c>
      <c r="B63" s="0" t="s">
        <v>122</v>
      </c>
      <c r="C63" s="0" t="s">
        <v>123</v>
      </c>
      <c r="D63" s="0" t="s">
        <v>124</v>
      </c>
      <c r="E63" s="0" t="s">
        <v>125</v>
      </c>
      <c r="F63" s="0" t="s">
        <v>120</v>
      </c>
      <c r="G63" s="0" t="n">
        <v>30</v>
      </c>
      <c r="H63" s="0" t="s">
        <v>117</v>
      </c>
      <c r="I63" s="10" t="n">
        <v>42324</v>
      </c>
      <c r="J63" s="11" t="n">
        <v>0.690972222222222</v>
      </c>
      <c r="K63" s="0" t="n">
        <v>5</v>
      </c>
      <c r="L63" s="0" t="n">
        <v>5</v>
      </c>
      <c r="M63" s="0" t="n">
        <v>5</v>
      </c>
      <c r="N63" s="0" t="n">
        <v>34</v>
      </c>
      <c r="O63" s="0" t="n">
        <v>986</v>
      </c>
    </row>
    <row r="64" customFormat="false" ht="15" hidden="false" customHeight="false" outlineLevel="0" collapsed="false">
      <c r="A64" s="0" t="s">
        <v>36</v>
      </c>
      <c r="B64" s="0" t="s">
        <v>122</v>
      </c>
      <c r="C64" s="0" t="s">
        <v>123</v>
      </c>
      <c r="D64" s="0" t="s">
        <v>124</v>
      </c>
      <c r="E64" s="0" t="s">
        <v>125</v>
      </c>
      <c r="F64" s="0" t="s">
        <v>120</v>
      </c>
      <c r="G64" s="0" t="n">
        <v>30</v>
      </c>
      <c r="H64" s="0" t="s">
        <v>117</v>
      </c>
      <c r="I64" s="10" t="n">
        <v>42324</v>
      </c>
      <c r="J64" s="11" t="n">
        <v>0.692361111111111</v>
      </c>
      <c r="K64" s="0" t="n">
        <v>6</v>
      </c>
      <c r="L64" s="0" t="n">
        <v>6</v>
      </c>
      <c r="M64" s="0" t="n">
        <v>15</v>
      </c>
      <c r="N64" s="0" t="n">
        <v>3</v>
      </c>
      <c r="O64" s="0" t="n">
        <v>3928</v>
      </c>
    </row>
    <row r="65" customFormat="false" ht="15" hidden="false" customHeight="false" outlineLevel="0" collapsed="false">
      <c r="A65" s="0" t="s">
        <v>36</v>
      </c>
      <c r="B65" s="0" t="s">
        <v>122</v>
      </c>
      <c r="C65" s="0" t="s">
        <v>123</v>
      </c>
      <c r="D65" s="0" t="s">
        <v>124</v>
      </c>
      <c r="E65" s="0" t="s">
        <v>125</v>
      </c>
      <c r="F65" s="0" t="s">
        <v>120</v>
      </c>
      <c r="G65" s="0" t="n">
        <v>30</v>
      </c>
      <c r="H65" s="0" t="s">
        <v>117</v>
      </c>
      <c r="I65" s="10" t="n">
        <v>42324</v>
      </c>
      <c r="J65" s="11" t="n">
        <v>0.693055555555556</v>
      </c>
      <c r="K65" s="0" t="n">
        <v>7</v>
      </c>
      <c r="L65" s="0" t="n">
        <v>7</v>
      </c>
      <c r="M65" s="0" t="n">
        <v>345</v>
      </c>
      <c r="N65" s="0" t="n">
        <v>5</v>
      </c>
      <c r="O65" s="0" t="n">
        <v>2306</v>
      </c>
    </row>
    <row r="66" customFormat="false" ht="15" hidden="false" customHeight="false" outlineLevel="0" collapsed="false">
      <c r="A66" s="0" t="s">
        <v>36</v>
      </c>
      <c r="B66" s="0" t="s">
        <v>122</v>
      </c>
      <c r="C66" s="0" t="s">
        <v>123</v>
      </c>
      <c r="D66" s="0" t="s">
        <v>124</v>
      </c>
      <c r="E66" s="0" t="s">
        <v>125</v>
      </c>
      <c r="F66" s="0" t="s">
        <v>120</v>
      </c>
      <c r="G66" s="0" t="n">
        <v>30</v>
      </c>
      <c r="H66" s="0" t="s">
        <v>117</v>
      </c>
      <c r="I66" s="10" t="n">
        <v>42324</v>
      </c>
      <c r="J66" s="11" t="n">
        <v>0.693055555555556</v>
      </c>
      <c r="K66" s="0" t="n">
        <v>8</v>
      </c>
      <c r="L66" s="0" t="n">
        <v>8</v>
      </c>
      <c r="M66" s="0" t="n">
        <v>24</v>
      </c>
      <c r="N66" s="0" t="n">
        <v>4</v>
      </c>
      <c r="O66" s="0" t="n">
        <v>1701</v>
      </c>
    </row>
    <row r="67" customFormat="false" ht="15" hidden="false" customHeight="false" outlineLevel="0" collapsed="false">
      <c r="A67" s="0" t="s">
        <v>36</v>
      </c>
      <c r="B67" s="0" t="s">
        <v>122</v>
      </c>
      <c r="C67" s="0" t="s">
        <v>123</v>
      </c>
      <c r="D67" s="0" t="s">
        <v>124</v>
      </c>
      <c r="E67" s="0" t="s">
        <v>125</v>
      </c>
      <c r="F67" s="0" t="s">
        <v>120</v>
      </c>
      <c r="G67" s="0" t="n">
        <v>30</v>
      </c>
      <c r="H67" s="0" t="s">
        <v>117</v>
      </c>
      <c r="I67" s="10" t="n">
        <v>42324</v>
      </c>
      <c r="J67" s="11" t="n">
        <v>0.69375</v>
      </c>
      <c r="K67" s="0" t="n">
        <v>9</v>
      </c>
      <c r="L67" s="0" t="n">
        <v>9</v>
      </c>
      <c r="M67" s="0" t="n">
        <v>6</v>
      </c>
      <c r="N67" s="0" t="n">
        <v>145</v>
      </c>
      <c r="O67" s="0" t="n">
        <v>1415</v>
      </c>
    </row>
    <row r="68" customFormat="false" ht="15" hidden="false" customHeight="false" outlineLevel="0" collapsed="false">
      <c r="A68" s="0" t="s">
        <v>36</v>
      </c>
      <c r="B68" s="0" t="s">
        <v>122</v>
      </c>
      <c r="C68" s="0" t="s">
        <v>123</v>
      </c>
      <c r="D68" s="0" t="s">
        <v>124</v>
      </c>
      <c r="E68" s="0" t="s">
        <v>125</v>
      </c>
      <c r="F68" s="0" t="s">
        <v>120</v>
      </c>
      <c r="G68" s="0" t="n">
        <v>30</v>
      </c>
      <c r="H68" s="0" t="s">
        <v>117</v>
      </c>
      <c r="I68" s="10" t="n">
        <v>42324</v>
      </c>
      <c r="J68" s="11" t="n">
        <v>0.694444444444444</v>
      </c>
      <c r="K68" s="0" t="n">
        <v>10</v>
      </c>
      <c r="L68" s="0" t="n">
        <v>10</v>
      </c>
      <c r="M68" s="0" t="n">
        <v>4</v>
      </c>
      <c r="N68" s="0" t="n">
        <v>13</v>
      </c>
      <c r="O68" s="0" t="n">
        <v>1061</v>
      </c>
    </row>
    <row r="69" customFormat="false" ht="15" hidden="false" customHeight="false" outlineLevel="0" collapsed="false">
      <c r="A69" s="0" t="s">
        <v>36</v>
      </c>
      <c r="B69" s="0" t="s">
        <v>122</v>
      </c>
      <c r="C69" s="0" t="s">
        <v>123</v>
      </c>
      <c r="D69" s="0" t="s">
        <v>124</v>
      </c>
      <c r="E69" s="0" t="s">
        <v>125</v>
      </c>
      <c r="F69" s="0" t="s">
        <v>120</v>
      </c>
      <c r="G69" s="0" t="n">
        <v>30</v>
      </c>
      <c r="H69" s="0" t="s">
        <v>117</v>
      </c>
      <c r="I69" s="10" t="n">
        <v>42324</v>
      </c>
      <c r="J69" s="11" t="n">
        <v>0.694444444444444</v>
      </c>
      <c r="K69" s="0" t="n">
        <v>11</v>
      </c>
      <c r="L69" s="0" t="n">
        <v>11</v>
      </c>
      <c r="M69" s="0" t="n">
        <v>25</v>
      </c>
      <c r="N69" s="0" t="n">
        <v>2</v>
      </c>
      <c r="O69" s="0" t="n">
        <v>1630</v>
      </c>
    </row>
    <row r="70" customFormat="false" ht="15" hidden="false" customHeight="false" outlineLevel="0" collapsed="false">
      <c r="A70" s="0" t="s">
        <v>36</v>
      </c>
      <c r="B70" s="0" t="s">
        <v>122</v>
      </c>
      <c r="C70" s="0" t="s">
        <v>123</v>
      </c>
      <c r="D70" s="0" t="s">
        <v>124</v>
      </c>
      <c r="E70" s="0" t="s">
        <v>125</v>
      </c>
      <c r="F70" s="0" t="s">
        <v>120</v>
      </c>
      <c r="G70" s="0" t="n">
        <v>30</v>
      </c>
      <c r="H70" s="0" t="s">
        <v>117</v>
      </c>
      <c r="I70" s="10" t="n">
        <v>42324</v>
      </c>
      <c r="J70" s="11" t="n">
        <v>0.695138888888889</v>
      </c>
      <c r="K70" s="0" t="n">
        <v>12</v>
      </c>
      <c r="L70" s="0" t="n">
        <v>12</v>
      </c>
      <c r="M70" s="0" t="n">
        <v>5</v>
      </c>
      <c r="N70" s="0" t="n">
        <v>5</v>
      </c>
      <c r="O70" s="0" t="n">
        <v>1523</v>
      </c>
    </row>
    <row r="71" customFormat="false" ht="15" hidden="false" customHeight="false" outlineLevel="0" collapsed="false">
      <c r="A71" s="0" t="s">
        <v>36</v>
      </c>
      <c r="B71" s="0" t="s">
        <v>122</v>
      </c>
      <c r="C71" s="0" t="s">
        <v>123</v>
      </c>
      <c r="D71" s="0" t="s">
        <v>124</v>
      </c>
      <c r="E71" s="0" t="s">
        <v>125</v>
      </c>
      <c r="F71" s="0" t="s">
        <v>120</v>
      </c>
      <c r="G71" s="0" t="n">
        <v>30</v>
      </c>
      <c r="H71" s="0" t="s">
        <v>117</v>
      </c>
      <c r="I71" s="10" t="n">
        <v>42324</v>
      </c>
      <c r="J71" s="11" t="n">
        <v>0.695138888888889</v>
      </c>
      <c r="K71" s="0" t="n">
        <v>13</v>
      </c>
      <c r="L71" s="0" t="n">
        <v>13</v>
      </c>
      <c r="M71" s="0" t="n">
        <v>34</v>
      </c>
      <c r="N71" s="0" t="n">
        <v>5</v>
      </c>
      <c r="O71" s="0" t="n">
        <v>4437</v>
      </c>
    </row>
    <row r="72" customFormat="false" ht="15" hidden="false" customHeight="false" outlineLevel="0" collapsed="false">
      <c r="A72" s="0" t="s">
        <v>36</v>
      </c>
      <c r="B72" s="0" t="s">
        <v>122</v>
      </c>
      <c r="C72" s="0" t="s">
        <v>123</v>
      </c>
      <c r="D72" s="0" t="s">
        <v>124</v>
      </c>
      <c r="E72" s="0" t="s">
        <v>125</v>
      </c>
      <c r="F72" s="0" t="s">
        <v>120</v>
      </c>
      <c r="G72" s="0" t="n">
        <v>30</v>
      </c>
      <c r="H72" s="0" t="s">
        <v>117</v>
      </c>
      <c r="I72" s="10" t="n">
        <v>42324</v>
      </c>
      <c r="J72" s="11" t="n">
        <v>0.695138888888889</v>
      </c>
      <c r="K72" s="0" t="n">
        <v>14</v>
      </c>
      <c r="L72" s="0" t="n">
        <v>14</v>
      </c>
      <c r="M72" s="0" t="n">
        <v>35</v>
      </c>
      <c r="N72" s="0" t="n">
        <v>6</v>
      </c>
      <c r="O72" s="0" t="n">
        <v>5028</v>
      </c>
    </row>
    <row r="74" customFormat="false" ht="15" hidden="false" customHeight="false" outlineLevel="0" collapsed="false">
      <c r="A74" s="0" t="s">
        <v>95</v>
      </c>
    </row>
    <row r="76" customFormat="false" ht="15" hidden="false" customHeight="false" outlineLevel="0" collapsed="false">
      <c r="A76" s="0" t="s">
        <v>96</v>
      </c>
      <c r="B76" s="0" t="s">
        <v>97</v>
      </c>
      <c r="C76" s="0" t="s">
        <v>98</v>
      </c>
      <c r="D76" s="0" t="s">
        <v>99</v>
      </c>
      <c r="E76" s="0" t="s">
        <v>100</v>
      </c>
      <c r="F76" s="0" t="s">
        <v>101</v>
      </c>
      <c r="G76" s="0" t="s">
        <v>102</v>
      </c>
      <c r="H76" s="0" t="s">
        <v>103</v>
      </c>
      <c r="I76" s="0" t="s">
        <v>104</v>
      </c>
      <c r="J76" s="0" t="s">
        <v>16</v>
      </c>
      <c r="K76" s="0" t="s">
        <v>105</v>
      </c>
      <c r="L76" s="0" t="s">
        <v>106</v>
      </c>
      <c r="M76" s="0" t="s">
        <v>107</v>
      </c>
      <c r="N76" s="0" t="s">
        <v>108</v>
      </c>
      <c r="O76" s="0" t="s">
        <v>109</v>
      </c>
    </row>
    <row r="77" customFormat="false" ht="15" hidden="false" customHeight="false" outlineLevel="0" collapsed="false">
      <c r="A77" s="0" t="s">
        <v>38</v>
      </c>
      <c r="B77" s="0" t="s">
        <v>42</v>
      </c>
      <c r="C77" s="0" t="s">
        <v>123</v>
      </c>
      <c r="D77" s="0" t="s">
        <v>126</v>
      </c>
      <c r="E77" s="0" t="n">
        <v>3</v>
      </c>
      <c r="F77" s="0" t="s">
        <v>116</v>
      </c>
      <c r="G77" s="0" t="n">
        <v>24</v>
      </c>
      <c r="H77" s="0" t="s">
        <v>127</v>
      </c>
      <c r="I77" s="10" t="n">
        <v>42325</v>
      </c>
      <c r="J77" s="11" t="n">
        <v>0.557638888888889</v>
      </c>
      <c r="K77" s="0" t="n">
        <v>1</v>
      </c>
      <c r="L77" s="0" t="n">
        <v>1</v>
      </c>
      <c r="M77" s="0" t="n">
        <v>15</v>
      </c>
      <c r="N77" s="0" t="n">
        <v>5</v>
      </c>
      <c r="O77" s="0" t="n">
        <v>10101</v>
      </c>
    </row>
    <row r="78" customFormat="false" ht="15" hidden="false" customHeight="false" outlineLevel="0" collapsed="false">
      <c r="A78" s="0" t="s">
        <v>38</v>
      </c>
      <c r="B78" s="0" t="s">
        <v>42</v>
      </c>
      <c r="C78" s="0" t="s">
        <v>123</v>
      </c>
      <c r="D78" s="0" t="s">
        <v>126</v>
      </c>
      <c r="E78" s="0" t="n">
        <v>3</v>
      </c>
      <c r="F78" s="0" t="s">
        <v>116</v>
      </c>
      <c r="G78" s="0" t="n">
        <v>24</v>
      </c>
      <c r="H78" s="0" t="s">
        <v>127</v>
      </c>
      <c r="I78" s="10" t="n">
        <v>42325</v>
      </c>
      <c r="J78" s="11" t="n">
        <v>0.559722222222222</v>
      </c>
      <c r="K78" s="0" t="n">
        <v>2</v>
      </c>
      <c r="L78" s="0" t="n">
        <v>2</v>
      </c>
      <c r="M78" s="0" t="n">
        <v>45</v>
      </c>
      <c r="N78" s="0" t="n">
        <v>3</v>
      </c>
      <c r="O78" s="0" t="n">
        <v>6120</v>
      </c>
    </row>
    <row r="79" customFormat="false" ht="15" hidden="false" customHeight="false" outlineLevel="0" collapsed="false">
      <c r="A79" s="0" t="s">
        <v>38</v>
      </c>
      <c r="B79" s="0" t="s">
        <v>42</v>
      </c>
      <c r="C79" s="0" t="s">
        <v>123</v>
      </c>
      <c r="D79" s="0" t="s">
        <v>126</v>
      </c>
      <c r="E79" s="0" t="n">
        <v>3</v>
      </c>
      <c r="F79" s="0" t="s">
        <v>116</v>
      </c>
      <c r="G79" s="0" t="n">
        <v>24</v>
      </c>
      <c r="H79" s="0" t="s">
        <v>127</v>
      </c>
      <c r="I79" s="10" t="n">
        <v>42325</v>
      </c>
      <c r="J79" s="11" t="n">
        <v>0.561111111111111</v>
      </c>
      <c r="K79" s="0" t="n">
        <v>3</v>
      </c>
      <c r="L79" s="0" t="n">
        <v>3</v>
      </c>
      <c r="M79" s="0" t="n">
        <v>6</v>
      </c>
      <c r="N79" s="0" t="n">
        <v>4</v>
      </c>
      <c r="O79" s="0" t="n">
        <v>5650</v>
      </c>
    </row>
    <row r="80" customFormat="false" ht="15" hidden="false" customHeight="false" outlineLevel="0" collapsed="false">
      <c r="A80" s="0" t="s">
        <v>38</v>
      </c>
      <c r="B80" s="0" t="s">
        <v>42</v>
      </c>
      <c r="C80" s="0" t="s">
        <v>123</v>
      </c>
      <c r="D80" s="0" t="s">
        <v>126</v>
      </c>
      <c r="E80" s="0" t="n">
        <v>3</v>
      </c>
      <c r="F80" s="0" t="s">
        <v>116</v>
      </c>
      <c r="G80" s="0" t="n">
        <v>24</v>
      </c>
      <c r="H80" s="0" t="s">
        <v>127</v>
      </c>
      <c r="I80" s="10" t="n">
        <v>42325</v>
      </c>
      <c r="J80" s="11" t="n">
        <v>0.5625</v>
      </c>
      <c r="K80" s="0" t="n">
        <v>4</v>
      </c>
      <c r="L80" s="0" t="n">
        <v>4</v>
      </c>
      <c r="M80" s="0" t="n">
        <v>4</v>
      </c>
      <c r="N80" s="0" t="n">
        <v>3</v>
      </c>
      <c r="O80" s="0" t="n">
        <v>6130</v>
      </c>
    </row>
    <row r="81" customFormat="false" ht="15" hidden="false" customHeight="false" outlineLevel="0" collapsed="false">
      <c r="A81" s="0" t="s">
        <v>38</v>
      </c>
      <c r="B81" s="0" t="s">
        <v>42</v>
      </c>
      <c r="C81" s="0" t="s">
        <v>123</v>
      </c>
      <c r="D81" s="0" t="s">
        <v>126</v>
      </c>
      <c r="E81" s="0" t="n">
        <v>3</v>
      </c>
      <c r="F81" s="0" t="s">
        <v>116</v>
      </c>
      <c r="G81" s="0" t="n">
        <v>24</v>
      </c>
      <c r="H81" s="0" t="s">
        <v>127</v>
      </c>
      <c r="I81" s="10" t="n">
        <v>42325</v>
      </c>
      <c r="J81" s="11" t="n">
        <v>0.563888888888889</v>
      </c>
      <c r="K81" s="0" t="n">
        <v>5</v>
      </c>
      <c r="L81" s="0" t="n">
        <v>5</v>
      </c>
      <c r="M81" s="0" t="n">
        <v>5</v>
      </c>
      <c r="N81" s="0" t="n">
        <v>3</v>
      </c>
      <c r="O81" s="0" t="n">
        <v>4680</v>
      </c>
    </row>
    <row r="82" customFormat="false" ht="15" hidden="false" customHeight="false" outlineLevel="0" collapsed="false">
      <c r="A82" s="0" t="s">
        <v>38</v>
      </c>
      <c r="B82" s="0" t="s">
        <v>42</v>
      </c>
      <c r="C82" s="0" t="s">
        <v>123</v>
      </c>
      <c r="D82" s="0" t="s">
        <v>126</v>
      </c>
      <c r="E82" s="0" t="n">
        <v>3</v>
      </c>
      <c r="F82" s="0" t="s">
        <v>116</v>
      </c>
      <c r="G82" s="0" t="n">
        <v>24</v>
      </c>
      <c r="H82" s="0" t="s">
        <v>127</v>
      </c>
      <c r="I82" s="10" t="n">
        <v>42325</v>
      </c>
      <c r="J82" s="11" t="n">
        <v>0.565277777777778</v>
      </c>
      <c r="K82" s="0" t="n">
        <v>6</v>
      </c>
      <c r="L82" s="0" t="n">
        <v>6</v>
      </c>
      <c r="M82" s="0" t="n">
        <v>15</v>
      </c>
      <c r="N82" s="0" t="n">
        <v>45</v>
      </c>
      <c r="O82" s="0" t="n">
        <v>8400</v>
      </c>
    </row>
    <row r="83" customFormat="false" ht="15" hidden="false" customHeight="false" outlineLevel="0" collapsed="false">
      <c r="A83" s="0" t="s">
        <v>38</v>
      </c>
      <c r="B83" s="0" t="s">
        <v>42</v>
      </c>
      <c r="C83" s="0" t="s">
        <v>123</v>
      </c>
      <c r="D83" s="0" t="s">
        <v>126</v>
      </c>
      <c r="E83" s="0" t="n">
        <v>3</v>
      </c>
      <c r="F83" s="0" t="s">
        <v>116</v>
      </c>
      <c r="G83" s="0" t="n">
        <v>24</v>
      </c>
      <c r="H83" s="0" t="s">
        <v>127</v>
      </c>
      <c r="I83" s="10" t="n">
        <v>42325</v>
      </c>
      <c r="J83" s="11" t="n">
        <v>0.565972222222222</v>
      </c>
      <c r="K83" s="0" t="n">
        <v>7</v>
      </c>
      <c r="L83" s="0" t="n">
        <v>7</v>
      </c>
      <c r="M83" s="0" t="s">
        <v>128</v>
      </c>
      <c r="N83" s="0" t="n">
        <v>10800</v>
      </c>
    </row>
    <row r="84" customFormat="false" ht="15" hidden="false" customHeight="false" outlineLevel="0" collapsed="false">
      <c r="A84" s="0" t="s">
        <v>38</v>
      </c>
      <c r="B84" s="0" t="s">
        <v>42</v>
      </c>
      <c r="C84" s="0" t="s">
        <v>123</v>
      </c>
      <c r="D84" s="0" t="s">
        <v>126</v>
      </c>
      <c r="E84" s="0" t="n">
        <v>3</v>
      </c>
      <c r="F84" s="0" t="s">
        <v>116</v>
      </c>
      <c r="G84" s="0" t="n">
        <v>24</v>
      </c>
      <c r="H84" s="0" t="s">
        <v>127</v>
      </c>
      <c r="I84" s="10" t="n">
        <v>42325</v>
      </c>
      <c r="J84" s="11" t="n">
        <v>0.568055555555556</v>
      </c>
      <c r="K84" s="0" t="n">
        <v>8</v>
      </c>
      <c r="L84" s="0" t="n">
        <v>8</v>
      </c>
      <c r="M84" s="0" t="n">
        <v>24</v>
      </c>
      <c r="N84" s="0" t="n">
        <v>34</v>
      </c>
      <c r="O84" s="0" t="n">
        <v>7077</v>
      </c>
    </row>
    <row r="85" customFormat="false" ht="15" hidden="false" customHeight="false" outlineLevel="0" collapsed="false">
      <c r="A85" s="0" t="s">
        <v>38</v>
      </c>
      <c r="B85" s="0" t="s">
        <v>42</v>
      </c>
      <c r="C85" s="0" t="s">
        <v>123</v>
      </c>
      <c r="D85" s="0" t="s">
        <v>126</v>
      </c>
      <c r="E85" s="0" t="n">
        <v>3</v>
      </c>
      <c r="F85" s="0" t="s">
        <v>116</v>
      </c>
      <c r="G85" s="0" t="n">
        <v>24</v>
      </c>
      <c r="H85" s="0" t="s">
        <v>127</v>
      </c>
      <c r="I85" s="10" t="n">
        <v>42325</v>
      </c>
      <c r="J85" s="11" t="n">
        <v>0.56875</v>
      </c>
      <c r="K85" s="0" t="n">
        <v>9</v>
      </c>
      <c r="L85" s="0" t="n">
        <v>9</v>
      </c>
      <c r="M85" s="0" t="n">
        <v>6</v>
      </c>
      <c r="N85" s="0" t="n">
        <v>6</v>
      </c>
      <c r="O85" s="0" t="n">
        <v>5964</v>
      </c>
    </row>
    <row r="86" customFormat="false" ht="15" hidden="false" customHeight="false" outlineLevel="0" collapsed="false">
      <c r="A86" s="0" t="s">
        <v>38</v>
      </c>
      <c r="B86" s="0" t="s">
        <v>42</v>
      </c>
      <c r="C86" s="0" t="s">
        <v>123</v>
      </c>
      <c r="D86" s="0" t="s">
        <v>126</v>
      </c>
      <c r="E86" s="0" t="n">
        <v>3</v>
      </c>
      <c r="F86" s="0" t="s">
        <v>116</v>
      </c>
      <c r="G86" s="0" t="n">
        <v>24</v>
      </c>
      <c r="H86" s="0" t="s">
        <v>127</v>
      </c>
      <c r="I86" s="10" t="n">
        <v>42325</v>
      </c>
      <c r="J86" s="11" t="n">
        <v>0.569444444444444</v>
      </c>
      <c r="K86" s="0" t="n">
        <v>10</v>
      </c>
      <c r="L86" s="0" t="n">
        <v>10</v>
      </c>
      <c r="M86" s="0" t="n">
        <v>4</v>
      </c>
      <c r="N86" s="0" t="n">
        <v>5</v>
      </c>
      <c r="O86" s="0" t="n">
        <v>5369</v>
      </c>
    </row>
    <row r="87" customFormat="false" ht="15" hidden="false" customHeight="false" outlineLevel="0" collapsed="false">
      <c r="A87" s="0" t="s">
        <v>38</v>
      </c>
      <c r="B87" s="0" t="s">
        <v>42</v>
      </c>
      <c r="C87" s="0" t="s">
        <v>123</v>
      </c>
      <c r="D87" s="0" t="s">
        <v>126</v>
      </c>
      <c r="E87" s="0" t="n">
        <v>3</v>
      </c>
      <c r="F87" s="0" t="s">
        <v>116</v>
      </c>
      <c r="G87" s="0" t="n">
        <v>24</v>
      </c>
      <c r="H87" s="0" t="s">
        <v>127</v>
      </c>
      <c r="I87" s="10" t="n">
        <v>42325</v>
      </c>
      <c r="J87" s="11" t="n">
        <v>0.570833333333333</v>
      </c>
      <c r="K87" s="0" t="n">
        <v>11</v>
      </c>
      <c r="L87" s="0" t="n">
        <v>11</v>
      </c>
      <c r="M87" s="0" t="n">
        <v>25</v>
      </c>
      <c r="N87" s="0" t="n">
        <v>5</v>
      </c>
      <c r="O87" s="0" t="n">
        <v>4662</v>
      </c>
    </row>
    <row r="88" customFormat="false" ht="15" hidden="false" customHeight="false" outlineLevel="0" collapsed="false">
      <c r="A88" s="0" t="s">
        <v>38</v>
      </c>
      <c r="B88" s="0" t="s">
        <v>42</v>
      </c>
      <c r="C88" s="0" t="s">
        <v>123</v>
      </c>
      <c r="D88" s="0" t="s">
        <v>126</v>
      </c>
      <c r="E88" s="0" t="n">
        <v>3</v>
      </c>
      <c r="F88" s="0" t="s">
        <v>116</v>
      </c>
      <c r="G88" s="0" t="n">
        <v>24</v>
      </c>
      <c r="H88" s="0" t="s">
        <v>127</v>
      </c>
      <c r="I88" s="10" t="n">
        <v>42325</v>
      </c>
      <c r="J88" s="11" t="n">
        <v>0.572222222222222</v>
      </c>
      <c r="K88" s="0" t="n">
        <v>12</v>
      </c>
      <c r="L88" s="0" t="n">
        <v>12</v>
      </c>
      <c r="M88" s="0" t="n">
        <v>5</v>
      </c>
      <c r="N88" s="0" t="n">
        <v>5</v>
      </c>
      <c r="O88" s="0" t="n">
        <v>9502</v>
      </c>
    </row>
    <row r="89" customFormat="false" ht="15" hidden="false" customHeight="false" outlineLevel="0" collapsed="false">
      <c r="A89" s="0" t="s">
        <v>38</v>
      </c>
      <c r="B89" s="0" t="s">
        <v>42</v>
      </c>
      <c r="C89" s="0" t="s">
        <v>123</v>
      </c>
      <c r="D89" s="0" t="s">
        <v>126</v>
      </c>
      <c r="E89" s="0" t="n">
        <v>3</v>
      </c>
      <c r="F89" s="0" t="s">
        <v>116</v>
      </c>
      <c r="G89" s="0" t="n">
        <v>24</v>
      </c>
      <c r="H89" s="0" t="s">
        <v>127</v>
      </c>
      <c r="I89" s="10" t="n">
        <v>42325</v>
      </c>
      <c r="J89" s="11" t="n">
        <v>0.573611111111111</v>
      </c>
      <c r="K89" s="0" t="n">
        <v>13</v>
      </c>
      <c r="L89" s="0" t="n">
        <v>13</v>
      </c>
      <c r="M89" s="0" t="n">
        <v>34</v>
      </c>
      <c r="N89" s="0" t="n">
        <v>4</v>
      </c>
      <c r="O89" s="0" t="n">
        <v>4459</v>
      </c>
    </row>
    <row r="90" customFormat="false" ht="15" hidden="false" customHeight="false" outlineLevel="0" collapsed="false">
      <c r="A90" s="0" t="s">
        <v>38</v>
      </c>
      <c r="B90" s="0" t="s">
        <v>42</v>
      </c>
      <c r="C90" s="0" t="s">
        <v>123</v>
      </c>
      <c r="D90" s="0" t="s">
        <v>126</v>
      </c>
      <c r="E90" s="0" t="n">
        <v>3</v>
      </c>
      <c r="F90" s="0" t="s">
        <v>116</v>
      </c>
      <c r="G90" s="0" t="n">
        <v>24</v>
      </c>
      <c r="H90" s="0" t="s">
        <v>127</v>
      </c>
      <c r="I90" s="10" t="n">
        <v>42325</v>
      </c>
      <c r="J90" s="11" t="n">
        <v>0.575</v>
      </c>
      <c r="K90" s="0" t="n">
        <v>14</v>
      </c>
      <c r="L90" s="0" t="n">
        <v>14</v>
      </c>
      <c r="M90" s="0" t="n">
        <v>35</v>
      </c>
      <c r="N90" s="0" t="n">
        <v>6</v>
      </c>
      <c r="O90" s="0" t="n">
        <v>5614</v>
      </c>
    </row>
    <row r="92" customFormat="false" ht="15" hidden="false" customHeight="false" outlineLevel="0" collapsed="false">
      <c r="A92" s="0" t="s">
        <v>95</v>
      </c>
    </row>
    <row r="94" customFormat="false" ht="15" hidden="false" customHeight="false" outlineLevel="0" collapsed="false">
      <c r="A94" s="0" t="s">
        <v>96</v>
      </c>
      <c r="B94" s="0" t="s">
        <v>97</v>
      </c>
      <c r="C94" s="0" t="s">
        <v>98</v>
      </c>
      <c r="D94" s="0" t="s">
        <v>99</v>
      </c>
      <c r="E94" s="0" t="s">
        <v>100</v>
      </c>
      <c r="F94" s="0" t="s">
        <v>101</v>
      </c>
      <c r="G94" s="0" t="s">
        <v>102</v>
      </c>
      <c r="H94" s="0" t="s">
        <v>103</v>
      </c>
      <c r="I94" s="0" t="s">
        <v>104</v>
      </c>
      <c r="J94" s="0" t="s">
        <v>16</v>
      </c>
      <c r="K94" s="0" t="s">
        <v>105</v>
      </c>
      <c r="L94" s="0" t="s">
        <v>106</v>
      </c>
      <c r="M94" s="0" t="s">
        <v>107</v>
      </c>
      <c r="N94" s="0" t="s">
        <v>108</v>
      </c>
      <c r="O94" s="0" t="s">
        <v>109</v>
      </c>
    </row>
    <row r="95" customFormat="false" ht="15" hidden="false" customHeight="false" outlineLevel="0" collapsed="false">
      <c r="A95" s="0" t="s">
        <v>40</v>
      </c>
      <c r="B95" s="0" t="s">
        <v>43</v>
      </c>
      <c r="C95" s="0" t="s">
        <v>110</v>
      </c>
      <c r="D95" s="0" t="s">
        <v>126</v>
      </c>
      <c r="E95" s="0" t="n">
        <v>3</v>
      </c>
      <c r="F95" s="0" t="s">
        <v>129</v>
      </c>
      <c r="G95" s="0" t="n">
        <v>24</v>
      </c>
      <c r="H95" s="0" t="s">
        <v>117</v>
      </c>
      <c r="I95" s="10" t="n">
        <v>42325</v>
      </c>
      <c r="J95" s="11" t="n">
        <v>0.597916666666667</v>
      </c>
      <c r="K95" s="0" t="n">
        <v>1</v>
      </c>
      <c r="L95" s="0" t="n">
        <v>1</v>
      </c>
      <c r="M95" s="0" t="s">
        <v>130</v>
      </c>
      <c r="N95" s="0" t="n">
        <v>10800</v>
      </c>
    </row>
    <row r="96" customFormat="false" ht="15" hidden="false" customHeight="false" outlineLevel="0" collapsed="false">
      <c r="A96" s="0" t="s">
        <v>40</v>
      </c>
      <c r="B96" s="0" t="s">
        <v>43</v>
      </c>
      <c r="C96" s="0" t="s">
        <v>110</v>
      </c>
      <c r="D96" s="0" t="s">
        <v>126</v>
      </c>
      <c r="E96" s="0" t="n">
        <v>3</v>
      </c>
      <c r="F96" s="0" t="s">
        <v>129</v>
      </c>
      <c r="G96" s="0" t="n">
        <v>24</v>
      </c>
      <c r="H96" s="0" t="s">
        <v>117</v>
      </c>
      <c r="I96" s="10" t="n">
        <v>42325</v>
      </c>
      <c r="J96" s="11" t="n">
        <v>0.6</v>
      </c>
      <c r="K96" s="0" t="n">
        <v>2</v>
      </c>
      <c r="L96" s="0" t="n">
        <v>2</v>
      </c>
      <c r="M96" s="0" t="s">
        <v>131</v>
      </c>
      <c r="N96" s="0" t="n">
        <v>10801</v>
      </c>
    </row>
    <row r="97" customFormat="false" ht="15" hidden="false" customHeight="false" outlineLevel="0" collapsed="false">
      <c r="A97" s="0" t="s">
        <v>40</v>
      </c>
      <c r="B97" s="0" t="s">
        <v>43</v>
      </c>
      <c r="C97" s="0" t="s">
        <v>110</v>
      </c>
      <c r="D97" s="0" t="s">
        <v>126</v>
      </c>
      <c r="E97" s="0" t="n">
        <v>3</v>
      </c>
      <c r="F97" s="0" t="s">
        <v>129</v>
      </c>
      <c r="G97" s="0" t="n">
        <v>24</v>
      </c>
      <c r="H97" s="0" t="s">
        <v>117</v>
      </c>
      <c r="I97" s="10" t="n">
        <v>42325</v>
      </c>
      <c r="J97" s="11" t="n">
        <v>0.600694444444444</v>
      </c>
      <c r="K97" s="0" t="n">
        <v>3</v>
      </c>
      <c r="L97" s="0" t="n">
        <v>3</v>
      </c>
      <c r="M97" s="0" t="n">
        <v>6</v>
      </c>
      <c r="N97" s="0" t="n">
        <v>24</v>
      </c>
      <c r="O97" s="0" t="n">
        <v>6286</v>
      </c>
    </row>
    <row r="98" customFormat="false" ht="15" hidden="false" customHeight="false" outlineLevel="0" collapsed="false">
      <c r="A98" s="0" t="s">
        <v>40</v>
      </c>
      <c r="B98" s="0" t="s">
        <v>43</v>
      </c>
      <c r="C98" s="0" t="s">
        <v>110</v>
      </c>
      <c r="D98" s="0" t="s">
        <v>126</v>
      </c>
      <c r="E98" s="0" t="n">
        <v>3</v>
      </c>
      <c r="F98" s="0" t="s">
        <v>129</v>
      </c>
      <c r="G98" s="0" t="n">
        <v>24</v>
      </c>
      <c r="H98" s="0" t="s">
        <v>117</v>
      </c>
      <c r="I98" s="10" t="n">
        <v>42325</v>
      </c>
      <c r="J98" s="11" t="n">
        <v>0.602777777777778</v>
      </c>
      <c r="K98" s="0" t="n">
        <v>4</v>
      </c>
      <c r="L98" s="0" t="n">
        <v>4</v>
      </c>
      <c r="M98" s="0" t="s">
        <v>132</v>
      </c>
      <c r="N98" s="0" t="n">
        <v>10801</v>
      </c>
    </row>
    <row r="99" customFormat="false" ht="15" hidden="false" customHeight="false" outlineLevel="0" collapsed="false">
      <c r="A99" s="0" t="s">
        <v>40</v>
      </c>
      <c r="B99" s="0" t="s">
        <v>43</v>
      </c>
      <c r="C99" s="0" t="s">
        <v>110</v>
      </c>
      <c r="D99" s="0" t="s">
        <v>126</v>
      </c>
      <c r="E99" s="0" t="n">
        <v>3</v>
      </c>
      <c r="F99" s="0" t="s">
        <v>129</v>
      </c>
      <c r="G99" s="0" t="n">
        <v>24</v>
      </c>
      <c r="H99" s="0" t="s">
        <v>117</v>
      </c>
      <c r="I99" s="10" t="n">
        <v>42325</v>
      </c>
      <c r="J99" s="11" t="n">
        <v>0.604166666666667</v>
      </c>
      <c r="K99" s="0" t="n">
        <v>5</v>
      </c>
      <c r="L99" s="0" t="n">
        <v>5</v>
      </c>
      <c r="M99" s="0" t="n">
        <v>5</v>
      </c>
      <c r="N99" s="0" t="n">
        <v>5</v>
      </c>
      <c r="O99" s="0" t="n">
        <v>5226</v>
      </c>
    </row>
    <row r="100" customFormat="false" ht="15" hidden="false" customHeight="false" outlineLevel="0" collapsed="false">
      <c r="A100" s="0" t="s">
        <v>40</v>
      </c>
      <c r="B100" s="0" t="s">
        <v>43</v>
      </c>
      <c r="C100" s="0" t="s">
        <v>110</v>
      </c>
      <c r="D100" s="0" t="s">
        <v>126</v>
      </c>
      <c r="E100" s="0" t="n">
        <v>3</v>
      </c>
      <c r="F100" s="0" t="s">
        <v>129</v>
      </c>
      <c r="G100" s="0" t="n">
        <v>24</v>
      </c>
      <c r="H100" s="0" t="s">
        <v>117</v>
      </c>
      <c r="I100" s="10" t="n">
        <v>42325</v>
      </c>
      <c r="J100" s="11" t="n">
        <v>0.60625</v>
      </c>
      <c r="K100" s="0" t="n">
        <v>6</v>
      </c>
      <c r="L100" s="0" t="n">
        <v>6</v>
      </c>
      <c r="M100" s="0" t="s">
        <v>130</v>
      </c>
      <c r="N100" s="0" t="n">
        <v>10800</v>
      </c>
    </row>
    <row r="101" customFormat="false" ht="15" hidden="false" customHeight="false" outlineLevel="0" collapsed="false">
      <c r="A101" s="0" t="s">
        <v>40</v>
      </c>
      <c r="B101" s="0" t="s">
        <v>43</v>
      </c>
      <c r="C101" s="0" t="s">
        <v>110</v>
      </c>
      <c r="D101" s="0" t="s">
        <v>126</v>
      </c>
      <c r="E101" s="0" t="n">
        <v>3</v>
      </c>
      <c r="F101" s="0" t="s">
        <v>129</v>
      </c>
      <c r="G101" s="0" t="n">
        <v>24</v>
      </c>
      <c r="H101" s="0" t="s">
        <v>117</v>
      </c>
      <c r="I101" s="10" t="n">
        <v>42325</v>
      </c>
      <c r="J101" s="11" t="n">
        <v>0.608333333333333</v>
      </c>
      <c r="K101" s="0" t="n">
        <v>7</v>
      </c>
      <c r="L101" s="0" t="n">
        <v>7</v>
      </c>
      <c r="M101" s="0" t="s">
        <v>128</v>
      </c>
      <c r="N101" s="0" t="n">
        <v>10800</v>
      </c>
    </row>
    <row r="102" customFormat="false" ht="15" hidden="false" customHeight="false" outlineLevel="0" collapsed="false">
      <c r="A102" s="0" t="s">
        <v>40</v>
      </c>
      <c r="B102" s="0" t="s">
        <v>43</v>
      </c>
      <c r="C102" s="0" t="s">
        <v>110</v>
      </c>
      <c r="D102" s="0" t="s">
        <v>126</v>
      </c>
      <c r="E102" s="0" t="n">
        <v>3</v>
      </c>
      <c r="F102" s="0" t="s">
        <v>129</v>
      </c>
      <c r="G102" s="0" t="n">
        <v>24</v>
      </c>
      <c r="H102" s="0" t="s">
        <v>117</v>
      </c>
      <c r="I102" s="10" t="n">
        <v>42325</v>
      </c>
      <c r="J102" s="11" t="n">
        <v>0.610416666666667</v>
      </c>
      <c r="K102" s="0" t="n">
        <v>8</v>
      </c>
      <c r="L102" s="0" t="n">
        <v>8</v>
      </c>
      <c r="M102" s="0" t="n">
        <v>24</v>
      </c>
      <c r="N102" s="0" t="n">
        <v>1234</v>
      </c>
      <c r="O102" s="0" t="n">
        <v>6603</v>
      </c>
    </row>
    <row r="103" customFormat="false" ht="15" hidden="false" customHeight="false" outlineLevel="0" collapsed="false">
      <c r="A103" s="0" t="s">
        <v>40</v>
      </c>
      <c r="B103" s="0" t="s">
        <v>43</v>
      </c>
      <c r="C103" s="0" t="s">
        <v>110</v>
      </c>
      <c r="D103" s="0" t="s">
        <v>126</v>
      </c>
      <c r="E103" s="0" t="n">
        <v>3</v>
      </c>
      <c r="F103" s="0" t="s">
        <v>129</v>
      </c>
      <c r="G103" s="0" t="n">
        <v>24</v>
      </c>
      <c r="H103" s="0" t="s">
        <v>117</v>
      </c>
      <c r="I103" s="10" t="n">
        <v>42325</v>
      </c>
      <c r="J103" s="11" t="n">
        <v>0.6125</v>
      </c>
      <c r="K103" s="0" t="n">
        <v>9</v>
      </c>
      <c r="L103" s="0" t="n">
        <v>9</v>
      </c>
      <c r="M103" s="0" t="s">
        <v>133</v>
      </c>
      <c r="N103" s="0" t="n">
        <v>10800</v>
      </c>
    </row>
    <row r="104" customFormat="false" ht="15" hidden="false" customHeight="false" outlineLevel="0" collapsed="false">
      <c r="A104" s="0" t="s">
        <v>40</v>
      </c>
      <c r="B104" s="0" t="s">
        <v>43</v>
      </c>
      <c r="C104" s="0" t="s">
        <v>110</v>
      </c>
      <c r="D104" s="0" t="s">
        <v>126</v>
      </c>
      <c r="E104" s="0" t="n">
        <v>3</v>
      </c>
      <c r="F104" s="0" t="s">
        <v>129</v>
      </c>
      <c r="G104" s="0" t="n">
        <v>24</v>
      </c>
      <c r="H104" s="0" t="s">
        <v>117</v>
      </c>
      <c r="I104" s="10" t="n">
        <v>42325</v>
      </c>
      <c r="J104" s="11" t="n">
        <v>0.614583333333333</v>
      </c>
      <c r="K104" s="0" t="n">
        <v>10</v>
      </c>
      <c r="L104" s="0" t="n">
        <v>10</v>
      </c>
      <c r="M104" s="0" t="n">
        <v>4</v>
      </c>
      <c r="N104" s="0" t="n">
        <v>1234</v>
      </c>
      <c r="O104" s="0" t="n">
        <v>6459</v>
      </c>
    </row>
    <row r="105" customFormat="false" ht="15" hidden="false" customHeight="false" outlineLevel="0" collapsed="false">
      <c r="A105" s="0" t="s">
        <v>40</v>
      </c>
      <c r="B105" s="0" t="s">
        <v>43</v>
      </c>
      <c r="C105" s="0" t="s">
        <v>110</v>
      </c>
      <c r="D105" s="0" t="s">
        <v>126</v>
      </c>
      <c r="E105" s="0" t="n">
        <v>3</v>
      </c>
      <c r="F105" s="0" t="s">
        <v>129</v>
      </c>
      <c r="G105" s="0" t="n">
        <v>24</v>
      </c>
      <c r="H105" s="0" t="s">
        <v>117</v>
      </c>
      <c r="I105" s="10" t="n">
        <v>42325</v>
      </c>
      <c r="J105" s="11" t="n">
        <v>0.616666666666667</v>
      </c>
      <c r="K105" s="0" t="n">
        <v>11</v>
      </c>
      <c r="L105" s="0" t="n">
        <v>11</v>
      </c>
      <c r="M105" s="0" t="n">
        <v>25</v>
      </c>
      <c r="N105" s="0" t="n">
        <v>5</v>
      </c>
      <c r="O105" s="0" t="n">
        <v>7785</v>
      </c>
    </row>
    <row r="106" customFormat="false" ht="15" hidden="false" customHeight="false" outlineLevel="0" collapsed="false">
      <c r="A106" s="0" t="s">
        <v>40</v>
      </c>
      <c r="B106" s="0" t="s">
        <v>43</v>
      </c>
      <c r="C106" s="0" t="s">
        <v>110</v>
      </c>
      <c r="D106" s="0" t="s">
        <v>126</v>
      </c>
      <c r="E106" s="0" t="n">
        <v>3</v>
      </c>
      <c r="F106" s="0" t="s">
        <v>129</v>
      </c>
      <c r="G106" s="0" t="n">
        <v>24</v>
      </c>
      <c r="H106" s="0" t="s">
        <v>117</v>
      </c>
      <c r="I106" s="10" t="n">
        <v>42325</v>
      </c>
      <c r="J106" s="11" t="n">
        <v>0.61875</v>
      </c>
      <c r="K106" s="0" t="n">
        <v>12</v>
      </c>
      <c r="L106" s="0" t="n">
        <v>12</v>
      </c>
      <c r="M106" s="0" t="s">
        <v>134</v>
      </c>
      <c r="N106" s="0" t="n">
        <v>10801</v>
      </c>
    </row>
    <row r="107" customFormat="false" ht="15" hidden="false" customHeight="false" outlineLevel="0" collapsed="false">
      <c r="A107" s="0" t="s">
        <v>40</v>
      </c>
      <c r="B107" s="0" t="s">
        <v>43</v>
      </c>
      <c r="C107" s="0" t="s">
        <v>110</v>
      </c>
      <c r="D107" s="0" t="s">
        <v>126</v>
      </c>
      <c r="E107" s="0" t="n">
        <v>3</v>
      </c>
      <c r="F107" s="0" t="s">
        <v>129</v>
      </c>
      <c r="G107" s="0" t="n">
        <v>24</v>
      </c>
      <c r="H107" s="0" t="s">
        <v>117</v>
      </c>
      <c r="I107" s="10" t="n">
        <v>42325</v>
      </c>
      <c r="J107" s="11" t="n">
        <v>0.620833333333333</v>
      </c>
      <c r="K107" s="0" t="n">
        <v>13</v>
      </c>
      <c r="L107" s="0" t="n">
        <v>13</v>
      </c>
      <c r="M107" s="0" t="s">
        <v>135</v>
      </c>
      <c r="N107" s="0" t="n">
        <v>10801</v>
      </c>
    </row>
    <row r="108" customFormat="false" ht="15" hidden="false" customHeight="false" outlineLevel="0" collapsed="false">
      <c r="A108" s="0" t="s">
        <v>40</v>
      </c>
      <c r="B108" s="0" t="s">
        <v>43</v>
      </c>
      <c r="C108" s="0" t="s">
        <v>110</v>
      </c>
      <c r="D108" s="0" t="s">
        <v>126</v>
      </c>
      <c r="E108" s="0" t="n">
        <v>3</v>
      </c>
      <c r="F108" s="0" t="s">
        <v>129</v>
      </c>
      <c r="G108" s="0" t="n">
        <v>24</v>
      </c>
      <c r="H108" s="0" t="s">
        <v>117</v>
      </c>
      <c r="I108" s="10" t="n">
        <v>42325</v>
      </c>
      <c r="J108" s="11" t="n">
        <v>0.621527777777778</v>
      </c>
      <c r="K108" s="0" t="n">
        <v>14</v>
      </c>
      <c r="L108" s="0" t="n">
        <v>14</v>
      </c>
      <c r="M108" s="0" t="s">
        <v>136</v>
      </c>
      <c r="N108" s="0" t="n">
        <v>10800</v>
      </c>
    </row>
    <row r="110" customFormat="false" ht="15" hidden="false" customHeight="false" outlineLevel="0" collapsed="false">
      <c r="A110" s="0" t="s">
        <v>95</v>
      </c>
    </row>
    <row r="112" customFormat="false" ht="15" hidden="false" customHeight="false" outlineLevel="0" collapsed="false">
      <c r="A112" s="0" t="s">
        <v>96</v>
      </c>
      <c r="B112" s="0" t="s">
        <v>97</v>
      </c>
      <c r="C112" s="0" t="s">
        <v>98</v>
      </c>
      <c r="D112" s="0" t="s">
        <v>99</v>
      </c>
      <c r="E112" s="0" t="s">
        <v>100</v>
      </c>
      <c r="F112" s="0" t="s">
        <v>101</v>
      </c>
      <c r="G112" s="0" t="s">
        <v>102</v>
      </c>
      <c r="H112" s="0" t="s">
        <v>103</v>
      </c>
      <c r="I112" s="0" t="s">
        <v>104</v>
      </c>
      <c r="J112" s="0" t="s">
        <v>16</v>
      </c>
      <c r="K112" s="0" t="s">
        <v>105</v>
      </c>
      <c r="L112" s="0" t="s">
        <v>106</v>
      </c>
      <c r="M112" s="0" t="s">
        <v>107</v>
      </c>
      <c r="N112" s="0" t="s">
        <v>108</v>
      </c>
      <c r="O112" s="0" t="s">
        <v>109</v>
      </c>
    </row>
    <row r="113" customFormat="false" ht="15" hidden="false" customHeight="false" outlineLevel="0" collapsed="false">
      <c r="A113" s="0" t="s">
        <v>36</v>
      </c>
      <c r="B113" s="0" t="s">
        <v>45</v>
      </c>
      <c r="C113" s="0" t="s">
        <v>110</v>
      </c>
      <c r="D113" s="0" t="s">
        <v>137</v>
      </c>
      <c r="E113" s="0" t="n">
        <v>3</v>
      </c>
      <c r="F113" s="0" t="s">
        <v>129</v>
      </c>
      <c r="G113" s="0" t="n">
        <v>22</v>
      </c>
      <c r="H113" s="0" t="s">
        <v>117</v>
      </c>
      <c r="I113" s="10" t="n">
        <v>42326</v>
      </c>
      <c r="J113" s="11" t="n">
        <v>0.567361111111111</v>
      </c>
      <c r="K113" s="0" t="n">
        <v>1</v>
      </c>
      <c r="L113" s="0" t="n">
        <v>1</v>
      </c>
      <c r="M113" s="0" t="n">
        <v>15</v>
      </c>
      <c r="N113" s="0" t="n">
        <v>25</v>
      </c>
      <c r="O113" s="0" t="n">
        <v>1768</v>
      </c>
    </row>
    <row r="114" customFormat="false" ht="15" hidden="false" customHeight="false" outlineLevel="0" collapsed="false">
      <c r="A114" s="0" t="s">
        <v>36</v>
      </c>
      <c r="B114" s="0" t="s">
        <v>45</v>
      </c>
      <c r="C114" s="0" t="s">
        <v>110</v>
      </c>
      <c r="D114" s="0" t="s">
        <v>137</v>
      </c>
      <c r="E114" s="0" t="n">
        <v>3</v>
      </c>
      <c r="F114" s="0" t="s">
        <v>129</v>
      </c>
      <c r="G114" s="0" t="n">
        <v>22</v>
      </c>
      <c r="H114" s="0" t="s">
        <v>117</v>
      </c>
      <c r="I114" s="10" t="n">
        <v>42326</v>
      </c>
      <c r="J114" s="11" t="n">
        <v>0.570138888888889</v>
      </c>
      <c r="K114" s="0" t="n">
        <v>2</v>
      </c>
      <c r="L114" s="0" t="n">
        <v>2</v>
      </c>
      <c r="M114" s="0" t="n">
        <v>45</v>
      </c>
      <c r="N114" s="0" t="n">
        <v>4</v>
      </c>
      <c r="O114" s="0" t="n">
        <v>2632</v>
      </c>
    </row>
    <row r="115" customFormat="false" ht="15" hidden="false" customHeight="false" outlineLevel="0" collapsed="false">
      <c r="A115" s="0" t="s">
        <v>36</v>
      </c>
      <c r="B115" s="0" t="s">
        <v>45</v>
      </c>
      <c r="C115" s="0" t="s">
        <v>110</v>
      </c>
      <c r="D115" s="0" t="s">
        <v>137</v>
      </c>
      <c r="E115" s="0" t="n">
        <v>3</v>
      </c>
      <c r="F115" s="0" t="s">
        <v>129</v>
      </c>
      <c r="G115" s="0" t="n">
        <v>22</v>
      </c>
      <c r="H115" s="0" t="s">
        <v>117</v>
      </c>
      <c r="I115" s="10" t="n">
        <v>42326</v>
      </c>
      <c r="J115" s="11" t="n">
        <v>0.570833333333333</v>
      </c>
      <c r="K115" s="0" t="n">
        <v>3</v>
      </c>
      <c r="L115" s="0" t="n">
        <v>3</v>
      </c>
      <c r="M115" s="0" t="n">
        <v>6</v>
      </c>
      <c r="N115" s="0" t="n">
        <v>2</v>
      </c>
      <c r="O115" s="0" t="n">
        <v>2363</v>
      </c>
    </row>
    <row r="116" customFormat="false" ht="15" hidden="false" customHeight="false" outlineLevel="0" collapsed="false">
      <c r="A116" s="0" t="s">
        <v>36</v>
      </c>
      <c r="B116" s="0" t="s">
        <v>45</v>
      </c>
      <c r="C116" s="0" t="s">
        <v>110</v>
      </c>
      <c r="D116" s="0" t="s">
        <v>137</v>
      </c>
      <c r="E116" s="0" t="n">
        <v>3</v>
      </c>
      <c r="F116" s="0" t="s">
        <v>129</v>
      </c>
      <c r="G116" s="0" t="n">
        <v>22</v>
      </c>
      <c r="H116" s="0" t="s">
        <v>117</v>
      </c>
      <c r="I116" s="10" t="n">
        <v>42326</v>
      </c>
      <c r="J116" s="11" t="n">
        <v>0.572916666666667</v>
      </c>
      <c r="K116" s="0" t="n">
        <v>4</v>
      </c>
      <c r="L116" s="0" t="n">
        <v>4</v>
      </c>
      <c r="M116" s="0" t="n">
        <v>4</v>
      </c>
      <c r="N116" s="0" t="n">
        <v>4</v>
      </c>
      <c r="O116" s="0" t="n">
        <v>7433</v>
      </c>
    </row>
    <row r="117" customFormat="false" ht="15" hidden="false" customHeight="false" outlineLevel="0" collapsed="false">
      <c r="A117" s="0" t="s">
        <v>36</v>
      </c>
      <c r="B117" s="0" t="s">
        <v>45</v>
      </c>
      <c r="C117" s="0" t="s">
        <v>110</v>
      </c>
      <c r="D117" s="0" t="s">
        <v>137</v>
      </c>
      <c r="E117" s="0" t="n">
        <v>3</v>
      </c>
      <c r="F117" s="0" t="s">
        <v>129</v>
      </c>
      <c r="G117" s="0" t="n">
        <v>22</v>
      </c>
      <c r="H117" s="0" t="s">
        <v>117</v>
      </c>
      <c r="I117" s="10" t="n">
        <v>42326</v>
      </c>
      <c r="J117" s="11" t="n">
        <v>0.573611111111111</v>
      </c>
      <c r="K117" s="0" t="n">
        <v>5</v>
      </c>
      <c r="L117" s="0" t="n">
        <v>5</v>
      </c>
      <c r="M117" s="0" t="n">
        <v>5</v>
      </c>
      <c r="N117" s="0" t="n">
        <v>34</v>
      </c>
      <c r="O117" s="0" t="n">
        <v>1915</v>
      </c>
    </row>
    <row r="118" customFormat="false" ht="15" hidden="false" customHeight="false" outlineLevel="0" collapsed="false">
      <c r="A118" s="0" t="s">
        <v>36</v>
      </c>
      <c r="B118" s="0" t="s">
        <v>45</v>
      </c>
      <c r="C118" s="0" t="s">
        <v>110</v>
      </c>
      <c r="D118" s="0" t="s">
        <v>137</v>
      </c>
      <c r="E118" s="0" t="n">
        <v>3</v>
      </c>
      <c r="F118" s="0" t="s">
        <v>129</v>
      </c>
      <c r="G118" s="0" t="n">
        <v>22</v>
      </c>
      <c r="H118" s="0" t="s">
        <v>117</v>
      </c>
      <c r="I118" s="10" t="n">
        <v>42326</v>
      </c>
      <c r="J118" s="11" t="n">
        <v>0.573611111111111</v>
      </c>
      <c r="K118" s="0" t="n">
        <v>6</v>
      </c>
      <c r="L118" s="0" t="n">
        <v>6</v>
      </c>
      <c r="M118" s="0" t="n">
        <v>15</v>
      </c>
      <c r="N118" s="0" t="n">
        <v>15</v>
      </c>
      <c r="O118" s="0" t="n">
        <v>8665</v>
      </c>
    </row>
    <row r="119" customFormat="false" ht="15" hidden="false" customHeight="false" outlineLevel="0" collapsed="false">
      <c r="A119" s="0" t="s">
        <v>36</v>
      </c>
      <c r="B119" s="0" t="s">
        <v>45</v>
      </c>
      <c r="C119" s="0" t="s">
        <v>110</v>
      </c>
      <c r="D119" s="0" t="s">
        <v>137</v>
      </c>
      <c r="E119" s="0" t="n">
        <v>3</v>
      </c>
      <c r="F119" s="0" t="s">
        <v>129</v>
      </c>
      <c r="G119" s="0" t="n">
        <v>22</v>
      </c>
      <c r="H119" s="0" t="s">
        <v>117</v>
      </c>
      <c r="I119" s="10" t="n">
        <v>42326</v>
      </c>
      <c r="J119" s="11" t="n">
        <v>0.574305555555555</v>
      </c>
      <c r="K119" s="0" t="n">
        <v>7</v>
      </c>
      <c r="L119" s="0" t="n">
        <v>7</v>
      </c>
      <c r="M119" s="0" t="n">
        <v>345</v>
      </c>
      <c r="N119" s="0" t="n">
        <v>6</v>
      </c>
      <c r="O119" s="0" t="n">
        <v>5576</v>
      </c>
    </row>
    <row r="120" customFormat="false" ht="15" hidden="false" customHeight="false" outlineLevel="0" collapsed="false">
      <c r="A120" s="0" t="s">
        <v>36</v>
      </c>
      <c r="B120" s="0" t="s">
        <v>45</v>
      </c>
      <c r="C120" s="0" t="s">
        <v>110</v>
      </c>
      <c r="D120" s="0" t="s">
        <v>137</v>
      </c>
      <c r="E120" s="0" t="n">
        <v>3</v>
      </c>
      <c r="F120" s="0" t="s">
        <v>129</v>
      </c>
      <c r="G120" s="0" t="n">
        <v>22</v>
      </c>
      <c r="H120" s="0" t="s">
        <v>117</v>
      </c>
      <c r="I120" s="10" t="n">
        <v>42326</v>
      </c>
      <c r="J120" s="11" t="n">
        <v>0.575</v>
      </c>
      <c r="K120" s="0" t="n">
        <v>8</v>
      </c>
      <c r="L120" s="0" t="n">
        <v>8</v>
      </c>
      <c r="M120" s="0" t="n">
        <v>24</v>
      </c>
      <c r="N120" s="0" t="n">
        <v>4</v>
      </c>
      <c r="O120" s="0" t="n">
        <v>606</v>
      </c>
    </row>
    <row r="121" customFormat="false" ht="15" hidden="false" customHeight="false" outlineLevel="0" collapsed="false">
      <c r="A121" s="0" t="s">
        <v>36</v>
      </c>
      <c r="B121" s="0" t="s">
        <v>45</v>
      </c>
      <c r="C121" s="0" t="s">
        <v>110</v>
      </c>
      <c r="D121" s="0" t="s">
        <v>137</v>
      </c>
      <c r="E121" s="0" t="n">
        <v>3</v>
      </c>
      <c r="F121" s="0" t="s">
        <v>129</v>
      </c>
      <c r="G121" s="0" t="n">
        <v>22</v>
      </c>
      <c r="H121" s="0" t="s">
        <v>117</v>
      </c>
      <c r="I121" s="10" t="n">
        <v>42326</v>
      </c>
      <c r="J121" s="11" t="n">
        <v>0.575</v>
      </c>
      <c r="K121" s="0" t="n">
        <v>9</v>
      </c>
      <c r="L121" s="0" t="n">
        <v>9</v>
      </c>
      <c r="M121" s="0" t="n">
        <v>6</v>
      </c>
      <c r="N121" s="0" t="n">
        <v>2345</v>
      </c>
      <c r="O121" s="0" t="n">
        <v>3062</v>
      </c>
    </row>
    <row r="122" customFormat="false" ht="15" hidden="false" customHeight="false" outlineLevel="0" collapsed="false">
      <c r="A122" s="0" t="s">
        <v>36</v>
      </c>
      <c r="B122" s="0" t="s">
        <v>45</v>
      </c>
      <c r="C122" s="0" t="s">
        <v>110</v>
      </c>
      <c r="D122" s="0" t="s">
        <v>137</v>
      </c>
      <c r="E122" s="0" t="n">
        <v>3</v>
      </c>
      <c r="F122" s="0" t="s">
        <v>129</v>
      </c>
      <c r="G122" s="0" t="n">
        <v>22</v>
      </c>
      <c r="H122" s="0" t="s">
        <v>117</v>
      </c>
      <c r="I122" s="10" t="n">
        <v>42326</v>
      </c>
      <c r="J122" s="11" t="n">
        <v>0.575694444444444</v>
      </c>
      <c r="K122" s="0" t="n">
        <v>10</v>
      </c>
      <c r="L122" s="0" t="n">
        <v>10</v>
      </c>
      <c r="M122" s="0" t="n">
        <v>4</v>
      </c>
      <c r="N122" s="0" t="n">
        <v>4</v>
      </c>
      <c r="O122" s="0" t="n">
        <v>554</v>
      </c>
    </row>
    <row r="123" customFormat="false" ht="15" hidden="false" customHeight="false" outlineLevel="0" collapsed="false">
      <c r="A123" s="0" t="s">
        <v>36</v>
      </c>
      <c r="B123" s="0" t="s">
        <v>45</v>
      </c>
      <c r="C123" s="0" t="s">
        <v>110</v>
      </c>
      <c r="D123" s="0" t="s">
        <v>137</v>
      </c>
      <c r="E123" s="0" t="n">
        <v>3</v>
      </c>
      <c r="F123" s="0" t="s">
        <v>129</v>
      </c>
      <c r="G123" s="0" t="n">
        <v>22</v>
      </c>
      <c r="H123" s="0" t="s">
        <v>117</v>
      </c>
      <c r="I123" s="10" t="n">
        <v>42326</v>
      </c>
      <c r="J123" s="11" t="n">
        <v>0.576388888888889</v>
      </c>
      <c r="K123" s="0" t="n">
        <v>11</v>
      </c>
      <c r="L123" s="0" t="n">
        <v>11</v>
      </c>
      <c r="M123" s="0" t="s">
        <v>138</v>
      </c>
      <c r="N123" s="0" t="n">
        <v>10801</v>
      </c>
    </row>
    <row r="124" customFormat="false" ht="15" hidden="false" customHeight="false" outlineLevel="0" collapsed="false">
      <c r="A124" s="0" t="s">
        <v>36</v>
      </c>
      <c r="B124" s="0" t="s">
        <v>45</v>
      </c>
      <c r="C124" s="0" t="s">
        <v>110</v>
      </c>
      <c r="D124" s="0" t="s">
        <v>137</v>
      </c>
      <c r="E124" s="0" t="n">
        <v>3</v>
      </c>
      <c r="F124" s="0" t="s">
        <v>129</v>
      </c>
      <c r="G124" s="0" t="n">
        <v>22</v>
      </c>
      <c r="H124" s="0" t="s">
        <v>117</v>
      </c>
      <c r="I124" s="10" t="n">
        <v>42326</v>
      </c>
      <c r="J124" s="11" t="n">
        <v>0.576388888888889</v>
      </c>
      <c r="K124" s="0" t="n">
        <v>12</v>
      </c>
      <c r="L124" s="0" t="n">
        <v>12</v>
      </c>
      <c r="M124" s="0" t="n">
        <v>5</v>
      </c>
      <c r="N124" s="0" t="n">
        <v>4</v>
      </c>
      <c r="O124" s="0" t="n">
        <v>3499</v>
      </c>
    </row>
    <row r="125" customFormat="false" ht="15" hidden="false" customHeight="false" outlineLevel="0" collapsed="false">
      <c r="A125" s="0" t="s">
        <v>36</v>
      </c>
      <c r="B125" s="0" t="s">
        <v>45</v>
      </c>
      <c r="C125" s="0" t="s">
        <v>110</v>
      </c>
      <c r="D125" s="0" t="s">
        <v>137</v>
      </c>
      <c r="E125" s="0" t="n">
        <v>3</v>
      </c>
      <c r="F125" s="0" t="s">
        <v>129</v>
      </c>
      <c r="G125" s="0" t="n">
        <v>22</v>
      </c>
      <c r="H125" s="0" t="s">
        <v>117</v>
      </c>
      <c r="I125" s="10" t="n">
        <v>42326</v>
      </c>
      <c r="J125" s="11" t="n">
        <v>0.576388888888889</v>
      </c>
      <c r="K125" s="0" t="n">
        <v>13</v>
      </c>
      <c r="L125" s="0" t="n">
        <v>13</v>
      </c>
      <c r="M125" s="0" t="n">
        <v>34</v>
      </c>
      <c r="N125" s="0" t="n">
        <v>3</v>
      </c>
      <c r="O125" s="0" t="n">
        <v>2227</v>
      </c>
    </row>
    <row r="126" customFormat="false" ht="15" hidden="false" customHeight="false" outlineLevel="0" collapsed="false">
      <c r="A126" s="0" t="s">
        <v>36</v>
      </c>
      <c r="B126" s="0" t="s">
        <v>45</v>
      </c>
      <c r="C126" s="0" t="s">
        <v>110</v>
      </c>
      <c r="D126" s="0" t="s">
        <v>137</v>
      </c>
      <c r="E126" s="0" t="n">
        <v>3</v>
      </c>
      <c r="F126" s="0" t="s">
        <v>129</v>
      </c>
      <c r="G126" s="0" t="n">
        <v>22</v>
      </c>
      <c r="H126" s="0" t="s">
        <v>117</v>
      </c>
      <c r="I126" s="10" t="n">
        <v>42326</v>
      </c>
      <c r="J126" s="11" t="n">
        <v>0.577777777777778</v>
      </c>
      <c r="K126" s="0" t="n">
        <v>14</v>
      </c>
      <c r="L126" s="0" t="n">
        <v>14</v>
      </c>
      <c r="M126" s="0" t="n">
        <v>35</v>
      </c>
      <c r="N126" s="0" t="n">
        <v>3</v>
      </c>
      <c r="O126" s="0" t="n">
        <v>1328</v>
      </c>
    </row>
    <row r="128" customFormat="false" ht="15" hidden="false" customHeight="false" outlineLevel="0" collapsed="false">
      <c r="A128" s="0" t="s">
        <v>95</v>
      </c>
    </row>
    <row r="130" customFormat="false" ht="15" hidden="false" customHeight="false" outlineLevel="0" collapsed="false">
      <c r="A130" s="0" t="s">
        <v>96</v>
      </c>
      <c r="B130" s="0" t="s">
        <v>97</v>
      </c>
      <c r="C130" s="0" t="s">
        <v>98</v>
      </c>
      <c r="D130" s="0" t="s">
        <v>99</v>
      </c>
      <c r="E130" s="0" t="s">
        <v>100</v>
      </c>
      <c r="F130" s="0" t="s">
        <v>101</v>
      </c>
      <c r="G130" s="0" t="s">
        <v>102</v>
      </c>
      <c r="H130" s="0" t="s">
        <v>103</v>
      </c>
      <c r="I130" s="0" t="s">
        <v>104</v>
      </c>
      <c r="J130" s="0" t="s">
        <v>16</v>
      </c>
      <c r="K130" s="0" t="s">
        <v>105</v>
      </c>
      <c r="L130" s="0" t="s">
        <v>106</v>
      </c>
      <c r="M130" s="0" t="s">
        <v>107</v>
      </c>
      <c r="N130" s="0" t="s">
        <v>108</v>
      </c>
      <c r="O130" s="0" t="s">
        <v>109</v>
      </c>
    </row>
    <row r="131" customFormat="false" ht="15" hidden="false" customHeight="false" outlineLevel="0" collapsed="false">
      <c r="A131" s="0" t="s">
        <v>38</v>
      </c>
      <c r="B131" s="0" t="s">
        <v>46</v>
      </c>
      <c r="C131" s="0" t="s">
        <v>110</v>
      </c>
      <c r="D131" s="0" t="s">
        <v>139</v>
      </c>
      <c r="E131" s="0" t="n">
        <v>2013</v>
      </c>
      <c r="F131" s="0" t="s">
        <v>140</v>
      </c>
      <c r="G131" s="0" t="n">
        <v>21</v>
      </c>
      <c r="H131" s="0" t="s">
        <v>141</v>
      </c>
      <c r="I131" s="10" t="n">
        <v>42326</v>
      </c>
      <c r="J131" s="11" t="n">
        <v>0.617361111111111</v>
      </c>
      <c r="K131" s="0" t="n">
        <v>1</v>
      </c>
      <c r="L131" s="0" t="n">
        <v>1</v>
      </c>
      <c r="M131" s="0" t="n">
        <v>15</v>
      </c>
      <c r="N131" s="0" t="n">
        <v>6</v>
      </c>
      <c r="O131" s="0" t="n">
        <v>4307</v>
      </c>
    </row>
    <row r="132" customFormat="false" ht="15" hidden="false" customHeight="false" outlineLevel="0" collapsed="false">
      <c r="A132" s="0" t="s">
        <v>38</v>
      </c>
      <c r="B132" s="0" t="s">
        <v>46</v>
      </c>
      <c r="C132" s="0" t="s">
        <v>110</v>
      </c>
      <c r="D132" s="0" t="s">
        <v>139</v>
      </c>
      <c r="E132" s="0" t="n">
        <v>2013</v>
      </c>
      <c r="F132" s="0" t="s">
        <v>140</v>
      </c>
      <c r="G132" s="0" t="n">
        <v>21</v>
      </c>
      <c r="H132" s="0" t="s">
        <v>141</v>
      </c>
      <c r="I132" s="10" t="n">
        <v>42326</v>
      </c>
      <c r="J132" s="11" t="n">
        <v>0.618055555555556</v>
      </c>
      <c r="K132" s="0" t="n">
        <v>2</v>
      </c>
      <c r="L132" s="0" t="n">
        <v>2</v>
      </c>
      <c r="M132" s="0" t="n">
        <v>45</v>
      </c>
      <c r="N132" s="0" t="n">
        <v>3</v>
      </c>
      <c r="O132" s="0" t="n">
        <v>9623</v>
      </c>
    </row>
    <row r="133" customFormat="false" ht="15" hidden="false" customHeight="false" outlineLevel="0" collapsed="false">
      <c r="A133" s="0" t="s">
        <v>38</v>
      </c>
      <c r="B133" s="0" t="s">
        <v>46</v>
      </c>
      <c r="C133" s="0" t="s">
        <v>110</v>
      </c>
      <c r="D133" s="0" t="s">
        <v>139</v>
      </c>
      <c r="E133" s="0" t="n">
        <v>2013</v>
      </c>
      <c r="F133" s="0" t="s">
        <v>140</v>
      </c>
      <c r="G133" s="0" t="n">
        <v>21</v>
      </c>
      <c r="H133" s="0" t="s">
        <v>141</v>
      </c>
      <c r="I133" s="10" t="n">
        <v>42326</v>
      </c>
      <c r="J133" s="11" t="n">
        <v>0.619444444444445</v>
      </c>
      <c r="K133" s="0" t="n">
        <v>3</v>
      </c>
      <c r="L133" s="0" t="n">
        <v>3</v>
      </c>
      <c r="M133" s="0" t="n">
        <v>6</v>
      </c>
      <c r="N133" s="0" t="n">
        <v>34</v>
      </c>
      <c r="O133" s="0" t="n">
        <v>5581</v>
      </c>
    </row>
    <row r="134" customFormat="false" ht="15" hidden="false" customHeight="false" outlineLevel="0" collapsed="false">
      <c r="A134" s="0" t="s">
        <v>38</v>
      </c>
      <c r="B134" s="0" t="s">
        <v>46</v>
      </c>
      <c r="C134" s="0" t="s">
        <v>110</v>
      </c>
      <c r="D134" s="0" t="s">
        <v>139</v>
      </c>
      <c r="E134" s="0" t="n">
        <v>2013</v>
      </c>
      <c r="F134" s="0" t="s">
        <v>140</v>
      </c>
      <c r="G134" s="0" t="n">
        <v>21</v>
      </c>
      <c r="H134" s="0" t="s">
        <v>141</v>
      </c>
      <c r="I134" s="10" t="n">
        <v>42326</v>
      </c>
      <c r="J134" s="11" t="n">
        <v>0.620833333333333</v>
      </c>
      <c r="K134" s="0" t="n">
        <v>4</v>
      </c>
      <c r="L134" s="0" t="n">
        <v>4</v>
      </c>
      <c r="M134" s="0" t="n">
        <v>4</v>
      </c>
      <c r="N134" s="0" t="n">
        <v>5</v>
      </c>
      <c r="O134" s="0" t="n">
        <v>5466</v>
      </c>
    </row>
    <row r="135" customFormat="false" ht="15" hidden="false" customHeight="false" outlineLevel="0" collapsed="false">
      <c r="A135" s="0" t="s">
        <v>38</v>
      </c>
      <c r="B135" s="0" t="s">
        <v>46</v>
      </c>
      <c r="C135" s="0" t="s">
        <v>110</v>
      </c>
      <c r="D135" s="0" t="s">
        <v>139</v>
      </c>
      <c r="E135" s="0" t="n">
        <v>2013</v>
      </c>
      <c r="F135" s="0" t="s">
        <v>140</v>
      </c>
      <c r="G135" s="0" t="n">
        <v>21</v>
      </c>
      <c r="H135" s="0" t="s">
        <v>141</v>
      </c>
      <c r="I135" s="10" t="n">
        <v>42326</v>
      </c>
      <c r="J135" s="11" t="n">
        <v>0.622916666666667</v>
      </c>
      <c r="K135" s="0" t="n">
        <v>5</v>
      </c>
      <c r="L135" s="0" t="n">
        <v>5</v>
      </c>
      <c r="M135" s="0" t="n">
        <v>5</v>
      </c>
      <c r="N135" s="0" t="n">
        <v>5</v>
      </c>
      <c r="O135" s="0" t="n">
        <v>1965</v>
      </c>
    </row>
    <row r="136" customFormat="false" ht="15" hidden="false" customHeight="false" outlineLevel="0" collapsed="false">
      <c r="A136" s="0" t="s">
        <v>38</v>
      </c>
      <c r="B136" s="0" t="s">
        <v>46</v>
      </c>
      <c r="C136" s="0" t="s">
        <v>110</v>
      </c>
      <c r="D136" s="0" t="s">
        <v>139</v>
      </c>
      <c r="E136" s="0" t="n">
        <v>2013</v>
      </c>
      <c r="F136" s="0" t="s">
        <v>140</v>
      </c>
      <c r="G136" s="0" t="n">
        <v>21</v>
      </c>
      <c r="H136" s="0" t="s">
        <v>141</v>
      </c>
      <c r="I136" s="10" t="n">
        <v>42326</v>
      </c>
      <c r="J136" s="11" t="n">
        <v>0.623611111111111</v>
      </c>
      <c r="K136" s="0" t="n">
        <v>6</v>
      </c>
      <c r="L136" s="0" t="n">
        <v>6</v>
      </c>
      <c r="M136" s="0" t="n">
        <v>15</v>
      </c>
      <c r="N136" s="0" t="n">
        <v>1</v>
      </c>
      <c r="O136" s="0" t="n">
        <v>10377</v>
      </c>
    </row>
    <row r="137" customFormat="false" ht="15" hidden="false" customHeight="false" outlineLevel="0" collapsed="false">
      <c r="A137" s="0" t="s">
        <v>38</v>
      </c>
      <c r="B137" s="0" t="s">
        <v>46</v>
      </c>
      <c r="C137" s="0" t="s">
        <v>110</v>
      </c>
      <c r="D137" s="0" t="s">
        <v>139</v>
      </c>
      <c r="E137" s="0" t="n">
        <v>2013</v>
      </c>
      <c r="F137" s="0" t="s">
        <v>140</v>
      </c>
      <c r="G137" s="0" t="n">
        <v>21</v>
      </c>
      <c r="H137" s="0" t="s">
        <v>141</v>
      </c>
      <c r="I137" s="10" t="n">
        <v>42326</v>
      </c>
      <c r="J137" s="11" t="n">
        <v>0.625694444444445</v>
      </c>
      <c r="K137" s="0" t="n">
        <v>7</v>
      </c>
      <c r="L137" s="0" t="n">
        <v>7</v>
      </c>
      <c r="M137" s="0" t="n">
        <v>345</v>
      </c>
      <c r="N137" s="0" t="n">
        <v>34</v>
      </c>
      <c r="O137" s="0" t="n">
        <v>6102</v>
      </c>
    </row>
    <row r="138" customFormat="false" ht="15" hidden="false" customHeight="false" outlineLevel="0" collapsed="false">
      <c r="A138" s="0" t="s">
        <v>38</v>
      </c>
      <c r="B138" s="0" t="s">
        <v>46</v>
      </c>
      <c r="C138" s="0" t="s">
        <v>110</v>
      </c>
      <c r="D138" s="0" t="s">
        <v>139</v>
      </c>
      <c r="E138" s="0" t="n">
        <v>2013</v>
      </c>
      <c r="F138" s="0" t="s">
        <v>140</v>
      </c>
      <c r="G138" s="0" t="n">
        <v>21</v>
      </c>
      <c r="H138" s="0" t="s">
        <v>141</v>
      </c>
      <c r="I138" s="10" t="n">
        <v>42326</v>
      </c>
      <c r="J138" s="11" t="n">
        <v>0.627083333333333</v>
      </c>
      <c r="K138" s="0" t="n">
        <v>8</v>
      </c>
      <c r="L138" s="0" t="n">
        <v>8</v>
      </c>
      <c r="M138" s="0" t="n">
        <v>24</v>
      </c>
      <c r="N138" s="0" t="n">
        <v>5</v>
      </c>
      <c r="O138" s="0" t="n">
        <v>4850</v>
      </c>
    </row>
    <row r="139" customFormat="false" ht="15" hidden="false" customHeight="false" outlineLevel="0" collapsed="false">
      <c r="A139" s="0" t="s">
        <v>38</v>
      </c>
      <c r="B139" s="0" t="s">
        <v>46</v>
      </c>
      <c r="C139" s="0" t="s">
        <v>110</v>
      </c>
      <c r="D139" s="0" t="s">
        <v>139</v>
      </c>
      <c r="E139" s="0" t="n">
        <v>2013</v>
      </c>
      <c r="F139" s="0" t="s">
        <v>140</v>
      </c>
      <c r="G139" s="0" t="n">
        <v>21</v>
      </c>
      <c r="H139" s="0" t="s">
        <v>141</v>
      </c>
      <c r="I139" s="10" t="n">
        <v>42326</v>
      </c>
      <c r="J139" s="11" t="n">
        <v>0.627777777777778</v>
      </c>
      <c r="K139" s="0" t="n">
        <v>9</v>
      </c>
      <c r="L139" s="0" t="n">
        <v>9</v>
      </c>
      <c r="M139" s="0" t="n">
        <v>6</v>
      </c>
      <c r="N139" s="0" t="n">
        <v>6</v>
      </c>
      <c r="O139" s="0" t="n">
        <v>6619</v>
      </c>
    </row>
    <row r="140" customFormat="false" ht="15" hidden="false" customHeight="false" outlineLevel="0" collapsed="false">
      <c r="A140" s="0" t="s">
        <v>38</v>
      </c>
      <c r="B140" s="0" t="s">
        <v>46</v>
      </c>
      <c r="C140" s="0" t="s">
        <v>110</v>
      </c>
      <c r="D140" s="0" t="s">
        <v>139</v>
      </c>
      <c r="E140" s="0" t="n">
        <v>2013</v>
      </c>
      <c r="F140" s="0" t="s">
        <v>140</v>
      </c>
      <c r="G140" s="0" t="n">
        <v>21</v>
      </c>
      <c r="H140" s="0" t="s">
        <v>141</v>
      </c>
      <c r="I140" s="10" t="n">
        <v>42326</v>
      </c>
      <c r="J140" s="11" t="n">
        <v>0.628472222222222</v>
      </c>
      <c r="K140" s="0" t="n">
        <v>10</v>
      </c>
      <c r="L140" s="0" t="n">
        <v>10</v>
      </c>
      <c r="M140" s="0" t="n">
        <v>4</v>
      </c>
      <c r="N140" s="0" t="n">
        <v>234</v>
      </c>
      <c r="O140" s="0" t="n">
        <v>6209</v>
      </c>
    </row>
    <row r="141" customFormat="false" ht="15" hidden="false" customHeight="false" outlineLevel="0" collapsed="false">
      <c r="A141" s="0" t="s">
        <v>38</v>
      </c>
      <c r="B141" s="0" t="s">
        <v>46</v>
      </c>
      <c r="C141" s="0" t="s">
        <v>110</v>
      </c>
      <c r="D141" s="0" t="s">
        <v>139</v>
      </c>
      <c r="E141" s="0" t="n">
        <v>2013</v>
      </c>
      <c r="F141" s="0" t="s">
        <v>140</v>
      </c>
      <c r="G141" s="0" t="n">
        <v>21</v>
      </c>
      <c r="H141" s="0" t="s">
        <v>141</v>
      </c>
      <c r="I141" s="10" t="n">
        <v>42326</v>
      </c>
      <c r="J141" s="11" t="n">
        <v>0.629861111111111</v>
      </c>
      <c r="K141" s="0" t="n">
        <v>11</v>
      </c>
      <c r="L141" s="0" t="n">
        <v>11</v>
      </c>
      <c r="M141" s="0" t="n">
        <v>25</v>
      </c>
      <c r="N141" s="0" t="n">
        <v>6</v>
      </c>
      <c r="O141" s="0" t="n">
        <v>3429</v>
      </c>
    </row>
    <row r="142" customFormat="false" ht="15" hidden="false" customHeight="false" outlineLevel="0" collapsed="false">
      <c r="A142" s="0" t="s">
        <v>38</v>
      </c>
      <c r="B142" s="0" t="s">
        <v>46</v>
      </c>
      <c r="C142" s="0" t="s">
        <v>110</v>
      </c>
      <c r="D142" s="0" t="s">
        <v>139</v>
      </c>
      <c r="E142" s="0" t="n">
        <v>2013</v>
      </c>
      <c r="F142" s="0" t="s">
        <v>140</v>
      </c>
      <c r="G142" s="0" t="n">
        <v>21</v>
      </c>
      <c r="H142" s="0" t="s">
        <v>141</v>
      </c>
      <c r="I142" s="10" t="n">
        <v>42326</v>
      </c>
      <c r="J142" s="11" t="n">
        <v>0.630555555555556</v>
      </c>
      <c r="K142" s="0" t="n">
        <v>12</v>
      </c>
      <c r="L142" s="0" t="n">
        <v>12</v>
      </c>
      <c r="M142" s="0" t="n">
        <v>5</v>
      </c>
      <c r="N142" s="0" t="n">
        <v>6</v>
      </c>
      <c r="O142" s="0" t="n">
        <v>7514</v>
      </c>
    </row>
    <row r="143" customFormat="false" ht="15" hidden="false" customHeight="false" outlineLevel="0" collapsed="false">
      <c r="A143" s="0" t="s">
        <v>38</v>
      </c>
      <c r="B143" s="0" t="s">
        <v>46</v>
      </c>
      <c r="C143" s="0" t="s">
        <v>110</v>
      </c>
      <c r="D143" s="0" t="s">
        <v>139</v>
      </c>
      <c r="E143" s="0" t="n">
        <v>2013</v>
      </c>
      <c r="F143" s="0" t="s">
        <v>140</v>
      </c>
      <c r="G143" s="0" t="n">
        <v>21</v>
      </c>
      <c r="H143" s="0" t="s">
        <v>141</v>
      </c>
      <c r="I143" s="10" t="n">
        <v>42326</v>
      </c>
      <c r="J143" s="11" t="n">
        <v>0.63125</v>
      </c>
      <c r="K143" s="0" t="n">
        <v>13</v>
      </c>
      <c r="L143" s="0" t="n">
        <v>13</v>
      </c>
      <c r="M143" s="0" t="n">
        <v>34</v>
      </c>
      <c r="N143" s="0" t="n">
        <v>3</v>
      </c>
      <c r="O143" s="0" t="n">
        <v>7758</v>
      </c>
    </row>
    <row r="144" customFormat="false" ht="15" hidden="false" customHeight="false" outlineLevel="0" collapsed="false">
      <c r="A144" s="0" t="s">
        <v>38</v>
      </c>
      <c r="B144" s="0" t="s">
        <v>46</v>
      </c>
      <c r="C144" s="0" t="s">
        <v>110</v>
      </c>
      <c r="D144" s="0" t="s">
        <v>139</v>
      </c>
      <c r="E144" s="0" t="n">
        <v>2013</v>
      </c>
      <c r="F144" s="0" t="s">
        <v>140</v>
      </c>
      <c r="G144" s="0" t="n">
        <v>21</v>
      </c>
      <c r="H144" s="0" t="s">
        <v>141</v>
      </c>
      <c r="I144" s="10" t="n">
        <v>42326</v>
      </c>
      <c r="J144" s="11" t="n">
        <v>0.632638888888889</v>
      </c>
      <c r="K144" s="0" t="n">
        <v>14</v>
      </c>
      <c r="L144" s="0" t="n">
        <v>14</v>
      </c>
      <c r="M144" s="0" t="n">
        <v>35</v>
      </c>
      <c r="N144" s="0" t="n">
        <v>3</v>
      </c>
      <c r="O144" s="0" t="n">
        <v>8714</v>
      </c>
    </row>
    <row r="146" customFormat="false" ht="15" hidden="false" customHeight="false" outlineLevel="0" collapsed="false">
      <c r="A146" s="0" t="s">
        <v>95</v>
      </c>
    </row>
    <row r="148" customFormat="false" ht="15" hidden="false" customHeight="false" outlineLevel="0" collapsed="false">
      <c r="A148" s="0" t="s">
        <v>96</v>
      </c>
      <c r="B148" s="0" t="s">
        <v>97</v>
      </c>
      <c r="C148" s="0" t="s">
        <v>98</v>
      </c>
      <c r="D148" s="0" t="s">
        <v>99</v>
      </c>
      <c r="E148" s="0" t="s">
        <v>100</v>
      </c>
      <c r="F148" s="0" t="s">
        <v>101</v>
      </c>
      <c r="G148" s="0" t="s">
        <v>102</v>
      </c>
      <c r="H148" s="0" t="s">
        <v>103</v>
      </c>
      <c r="I148" s="0" t="s">
        <v>104</v>
      </c>
      <c r="J148" s="0" t="s">
        <v>16</v>
      </c>
      <c r="K148" s="0" t="s">
        <v>105</v>
      </c>
      <c r="L148" s="0" t="s">
        <v>106</v>
      </c>
      <c r="M148" s="0" t="s">
        <v>107</v>
      </c>
      <c r="N148" s="0" t="s">
        <v>108</v>
      </c>
      <c r="O148" s="0" t="s">
        <v>109</v>
      </c>
    </row>
    <row r="149" customFormat="false" ht="15" hidden="false" customHeight="false" outlineLevel="0" collapsed="false">
      <c r="A149" s="0" t="s">
        <v>40</v>
      </c>
      <c r="B149" s="0" t="s">
        <v>47</v>
      </c>
      <c r="C149" s="0" t="s">
        <v>142</v>
      </c>
      <c r="D149" s="0" t="s">
        <v>143</v>
      </c>
      <c r="E149" s="0" t="n">
        <v>1</v>
      </c>
      <c r="F149" s="0" t="s">
        <v>120</v>
      </c>
      <c r="G149" s="0" t="n">
        <v>18</v>
      </c>
      <c r="H149" s="0" t="s">
        <v>117</v>
      </c>
      <c r="I149" s="10" t="n">
        <v>42326</v>
      </c>
      <c r="J149" s="11" t="n">
        <v>0.652083333333333</v>
      </c>
      <c r="K149" s="0" t="n">
        <v>1</v>
      </c>
      <c r="L149" s="0" t="n">
        <v>1</v>
      </c>
      <c r="M149" s="0" t="n">
        <v>15</v>
      </c>
      <c r="N149" s="0" t="n">
        <v>4</v>
      </c>
      <c r="O149" s="0" t="n">
        <v>4983</v>
      </c>
    </row>
    <row r="150" customFormat="false" ht="15" hidden="false" customHeight="false" outlineLevel="0" collapsed="false">
      <c r="A150" s="0" t="s">
        <v>40</v>
      </c>
      <c r="B150" s="0" t="s">
        <v>47</v>
      </c>
      <c r="C150" s="0" t="s">
        <v>142</v>
      </c>
      <c r="D150" s="0" t="s">
        <v>143</v>
      </c>
      <c r="E150" s="0" t="n">
        <v>1</v>
      </c>
      <c r="F150" s="0" t="s">
        <v>120</v>
      </c>
      <c r="G150" s="0" t="n">
        <v>18</v>
      </c>
      <c r="H150" s="0" t="s">
        <v>117</v>
      </c>
      <c r="I150" s="10" t="n">
        <v>42326</v>
      </c>
      <c r="J150" s="11" t="n">
        <v>0.653472222222222</v>
      </c>
      <c r="K150" s="0" t="n">
        <v>2</v>
      </c>
      <c r="L150" s="0" t="n">
        <v>2</v>
      </c>
      <c r="M150" s="0" t="n">
        <v>45</v>
      </c>
      <c r="N150" s="0" t="n">
        <v>1</v>
      </c>
      <c r="O150" s="0" t="n">
        <v>7059</v>
      </c>
    </row>
    <row r="151" customFormat="false" ht="15" hidden="false" customHeight="false" outlineLevel="0" collapsed="false">
      <c r="A151" s="0" t="s">
        <v>40</v>
      </c>
      <c r="B151" s="0" t="s">
        <v>47</v>
      </c>
      <c r="C151" s="0" t="s">
        <v>142</v>
      </c>
      <c r="D151" s="0" t="s">
        <v>143</v>
      </c>
      <c r="E151" s="0" t="n">
        <v>1</v>
      </c>
      <c r="F151" s="0" t="s">
        <v>120</v>
      </c>
      <c r="G151" s="0" t="n">
        <v>18</v>
      </c>
      <c r="H151" s="0" t="s">
        <v>117</v>
      </c>
      <c r="I151" s="10" t="n">
        <v>42326</v>
      </c>
      <c r="J151" s="11" t="n">
        <v>0.654861111111111</v>
      </c>
      <c r="K151" s="0" t="n">
        <v>3</v>
      </c>
      <c r="L151" s="0" t="n">
        <v>3</v>
      </c>
      <c r="M151" s="0" t="n">
        <v>6</v>
      </c>
      <c r="N151" s="0" t="n">
        <v>4</v>
      </c>
      <c r="O151" s="0" t="n">
        <v>3392</v>
      </c>
    </row>
    <row r="152" customFormat="false" ht="15" hidden="false" customHeight="false" outlineLevel="0" collapsed="false">
      <c r="A152" s="0" t="s">
        <v>40</v>
      </c>
      <c r="B152" s="0" t="s">
        <v>47</v>
      </c>
      <c r="C152" s="0" t="s">
        <v>142</v>
      </c>
      <c r="D152" s="0" t="s">
        <v>143</v>
      </c>
      <c r="E152" s="0" t="n">
        <v>1</v>
      </c>
      <c r="F152" s="0" t="s">
        <v>120</v>
      </c>
      <c r="G152" s="0" t="n">
        <v>18</v>
      </c>
      <c r="H152" s="0" t="s">
        <v>117</v>
      </c>
      <c r="I152" s="10" t="n">
        <v>42326</v>
      </c>
      <c r="J152" s="11" t="n">
        <v>0.655555555555556</v>
      </c>
      <c r="K152" s="0" t="n">
        <v>4</v>
      </c>
      <c r="L152" s="0" t="n">
        <v>4</v>
      </c>
      <c r="M152" s="0" t="n">
        <v>4</v>
      </c>
      <c r="N152" s="0" t="n">
        <v>3</v>
      </c>
      <c r="O152" s="0" t="n">
        <v>5583</v>
      </c>
    </row>
    <row r="153" customFormat="false" ht="15" hidden="false" customHeight="false" outlineLevel="0" collapsed="false">
      <c r="A153" s="0" t="s">
        <v>40</v>
      </c>
      <c r="B153" s="0" t="s">
        <v>47</v>
      </c>
      <c r="C153" s="0" t="s">
        <v>142</v>
      </c>
      <c r="D153" s="0" t="s">
        <v>143</v>
      </c>
      <c r="E153" s="0" t="n">
        <v>1</v>
      </c>
      <c r="F153" s="0" t="s">
        <v>120</v>
      </c>
      <c r="G153" s="0" t="n">
        <v>18</v>
      </c>
      <c r="H153" s="0" t="s">
        <v>117</v>
      </c>
      <c r="I153" s="10" t="n">
        <v>42326</v>
      </c>
      <c r="J153" s="11" t="n">
        <v>0.65625</v>
      </c>
      <c r="K153" s="0" t="n">
        <v>5</v>
      </c>
      <c r="L153" s="0" t="n">
        <v>5</v>
      </c>
      <c r="M153" s="0" t="n">
        <v>5</v>
      </c>
      <c r="N153" s="0" t="n">
        <v>1</v>
      </c>
      <c r="O153" s="0" t="n">
        <v>1893</v>
      </c>
    </row>
    <row r="154" customFormat="false" ht="15" hidden="false" customHeight="false" outlineLevel="0" collapsed="false">
      <c r="A154" s="0" t="s">
        <v>40</v>
      </c>
      <c r="B154" s="0" t="s">
        <v>47</v>
      </c>
      <c r="C154" s="0" t="s">
        <v>142</v>
      </c>
      <c r="D154" s="0" t="s">
        <v>143</v>
      </c>
      <c r="E154" s="0" t="n">
        <v>1</v>
      </c>
      <c r="F154" s="0" t="s">
        <v>120</v>
      </c>
      <c r="G154" s="0" t="n">
        <v>18</v>
      </c>
      <c r="H154" s="0" t="s">
        <v>117</v>
      </c>
      <c r="I154" s="10" t="n">
        <v>42326</v>
      </c>
      <c r="J154" s="11" t="n">
        <v>0.657638888888889</v>
      </c>
      <c r="K154" s="0" t="n">
        <v>6</v>
      </c>
      <c r="L154" s="0" t="n">
        <v>6</v>
      </c>
      <c r="M154" s="0" t="n">
        <v>15</v>
      </c>
      <c r="N154" s="0" t="n">
        <v>6</v>
      </c>
      <c r="O154" s="0" t="n">
        <v>4718</v>
      </c>
    </row>
    <row r="155" customFormat="false" ht="15" hidden="false" customHeight="false" outlineLevel="0" collapsed="false">
      <c r="A155" s="0" t="s">
        <v>40</v>
      </c>
      <c r="B155" s="0" t="s">
        <v>47</v>
      </c>
      <c r="C155" s="0" t="s">
        <v>142</v>
      </c>
      <c r="D155" s="0" t="s">
        <v>143</v>
      </c>
      <c r="E155" s="0" t="n">
        <v>1</v>
      </c>
      <c r="F155" s="0" t="s">
        <v>120</v>
      </c>
      <c r="G155" s="0" t="n">
        <v>18</v>
      </c>
      <c r="H155" s="0" t="s">
        <v>117</v>
      </c>
      <c r="I155" s="10" t="n">
        <v>42326</v>
      </c>
      <c r="J155" s="11" t="n">
        <v>0.659027777777778</v>
      </c>
      <c r="K155" s="0" t="n">
        <v>7</v>
      </c>
      <c r="L155" s="0" t="n">
        <v>7</v>
      </c>
      <c r="M155" s="0" t="n">
        <v>345</v>
      </c>
      <c r="N155" s="0" t="n">
        <v>1</v>
      </c>
      <c r="O155" s="0" t="n">
        <v>5366</v>
      </c>
    </row>
    <row r="156" customFormat="false" ht="15" hidden="false" customHeight="false" outlineLevel="0" collapsed="false">
      <c r="A156" s="0" t="s">
        <v>40</v>
      </c>
      <c r="B156" s="0" t="s">
        <v>47</v>
      </c>
      <c r="C156" s="0" t="s">
        <v>142</v>
      </c>
      <c r="D156" s="0" t="s">
        <v>143</v>
      </c>
      <c r="E156" s="0" t="n">
        <v>1</v>
      </c>
      <c r="F156" s="0" t="s">
        <v>120</v>
      </c>
      <c r="G156" s="0" t="n">
        <v>18</v>
      </c>
      <c r="H156" s="0" t="s">
        <v>117</v>
      </c>
      <c r="I156" s="10" t="n">
        <v>42326</v>
      </c>
      <c r="J156" s="11" t="n">
        <v>0.660416666666667</v>
      </c>
      <c r="K156" s="0" t="n">
        <v>8</v>
      </c>
      <c r="L156" s="0" t="n">
        <v>8</v>
      </c>
      <c r="M156" s="0" t="n">
        <v>24</v>
      </c>
      <c r="N156" s="0" t="n">
        <v>3</v>
      </c>
      <c r="O156" s="0" t="n">
        <v>1993</v>
      </c>
    </row>
    <row r="157" customFormat="false" ht="15" hidden="false" customHeight="false" outlineLevel="0" collapsed="false">
      <c r="A157" s="0" t="s">
        <v>40</v>
      </c>
      <c r="B157" s="0" t="s">
        <v>47</v>
      </c>
      <c r="C157" s="0" t="s">
        <v>142</v>
      </c>
      <c r="D157" s="0" t="s">
        <v>143</v>
      </c>
      <c r="E157" s="0" t="n">
        <v>1</v>
      </c>
      <c r="F157" s="0" t="s">
        <v>120</v>
      </c>
      <c r="G157" s="0" t="n">
        <v>18</v>
      </c>
      <c r="H157" s="0" t="s">
        <v>117</v>
      </c>
      <c r="I157" s="10" t="n">
        <v>42326</v>
      </c>
      <c r="J157" s="11" t="n">
        <v>0.660416666666667</v>
      </c>
      <c r="K157" s="0" t="n">
        <v>9</v>
      </c>
      <c r="L157" s="0" t="n">
        <v>9</v>
      </c>
      <c r="M157" s="0" t="n">
        <v>6</v>
      </c>
      <c r="N157" s="0" t="n">
        <v>1</v>
      </c>
      <c r="O157" s="0" t="n">
        <v>4626</v>
      </c>
    </row>
    <row r="158" customFormat="false" ht="15" hidden="false" customHeight="false" outlineLevel="0" collapsed="false">
      <c r="A158" s="0" t="s">
        <v>40</v>
      </c>
      <c r="B158" s="0" t="s">
        <v>47</v>
      </c>
      <c r="C158" s="0" t="s">
        <v>142</v>
      </c>
      <c r="D158" s="0" t="s">
        <v>143</v>
      </c>
      <c r="E158" s="0" t="n">
        <v>1</v>
      </c>
      <c r="F158" s="0" t="s">
        <v>120</v>
      </c>
      <c r="G158" s="0" t="n">
        <v>18</v>
      </c>
      <c r="H158" s="0" t="s">
        <v>117</v>
      </c>
      <c r="I158" s="10" t="n">
        <v>42326</v>
      </c>
      <c r="J158" s="11" t="n">
        <v>0.661111111111111</v>
      </c>
      <c r="K158" s="0" t="n">
        <v>10</v>
      </c>
      <c r="L158" s="0" t="n">
        <v>10</v>
      </c>
      <c r="M158" s="0" t="n">
        <v>4</v>
      </c>
      <c r="N158" s="0" t="n">
        <v>4</v>
      </c>
      <c r="O158" s="0" t="n">
        <v>3127</v>
      </c>
    </row>
    <row r="159" customFormat="false" ht="15" hidden="false" customHeight="false" outlineLevel="0" collapsed="false">
      <c r="A159" s="0" t="s">
        <v>40</v>
      </c>
      <c r="B159" s="0" t="s">
        <v>47</v>
      </c>
      <c r="C159" s="0" t="s">
        <v>142</v>
      </c>
      <c r="D159" s="0" t="s">
        <v>143</v>
      </c>
      <c r="E159" s="0" t="n">
        <v>1</v>
      </c>
      <c r="F159" s="0" t="s">
        <v>120</v>
      </c>
      <c r="G159" s="0" t="n">
        <v>18</v>
      </c>
      <c r="H159" s="0" t="s">
        <v>117</v>
      </c>
      <c r="I159" s="10" t="n">
        <v>42326</v>
      </c>
      <c r="J159" s="11" t="n">
        <v>0.6625</v>
      </c>
      <c r="K159" s="0" t="n">
        <v>11</v>
      </c>
      <c r="L159" s="0" t="n">
        <v>11</v>
      </c>
      <c r="M159" s="0" t="n">
        <v>25</v>
      </c>
      <c r="N159" s="0" t="n">
        <v>3</v>
      </c>
      <c r="O159" s="0" t="n">
        <v>1636</v>
      </c>
    </row>
    <row r="160" customFormat="false" ht="15" hidden="false" customHeight="false" outlineLevel="0" collapsed="false">
      <c r="A160" s="0" t="s">
        <v>40</v>
      </c>
      <c r="B160" s="0" t="s">
        <v>47</v>
      </c>
      <c r="C160" s="0" t="s">
        <v>142</v>
      </c>
      <c r="D160" s="0" t="s">
        <v>143</v>
      </c>
      <c r="E160" s="0" t="n">
        <v>1</v>
      </c>
      <c r="F160" s="0" t="s">
        <v>120</v>
      </c>
      <c r="G160" s="0" t="n">
        <v>18</v>
      </c>
      <c r="H160" s="0" t="s">
        <v>117</v>
      </c>
      <c r="I160" s="10" t="n">
        <v>42326</v>
      </c>
      <c r="J160" s="11" t="n">
        <v>0.663194444444444</v>
      </c>
      <c r="K160" s="0" t="n">
        <v>12</v>
      </c>
      <c r="L160" s="0" t="n">
        <v>12</v>
      </c>
      <c r="M160" s="0" t="n">
        <v>5</v>
      </c>
      <c r="N160" s="0" t="n">
        <v>6</v>
      </c>
      <c r="O160" s="0" t="n">
        <v>9657</v>
      </c>
    </row>
    <row r="161" customFormat="false" ht="15" hidden="false" customHeight="false" outlineLevel="0" collapsed="false">
      <c r="A161" s="0" t="s">
        <v>40</v>
      </c>
      <c r="B161" s="0" t="s">
        <v>47</v>
      </c>
      <c r="C161" s="0" t="s">
        <v>142</v>
      </c>
      <c r="D161" s="0" t="s">
        <v>143</v>
      </c>
      <c r="E161" s="0" t="n">
        <v>1</v>
      </c>
      <c r="F161" s="0" t="s">
        <v>120</v>
      </c>
      <c r="G161" s="0" t="n">
        <v>18</v>
      </c>
      <c r="H161" s="0" t="s">
        <v>117</v>
      </c>
      <c r="I161" s="10" t="n">
        <v>42326</v>
      </c>
      <c r="J161" s="11" t="n">
        <v>0.663888888888889</v>
      </c>
      <c r="K161" s="0" t="n">
        <v>13</v>
      </c>
      <c r="L161" s="0" t="n">
        <v>13</v>
      </c>
      <c r="M161" s="0" t="n">
        <v>34</v>
      </c>
      <c r="N161" s="0" t="n">
        <v>4</v>
      </c>
      <c r="O161" s="0" t="n">
        <v>4482</v>
      </c>
    </row>
    <row r="162" customFormat="false" ht="15" hidden="false" customHeight="false" outlineLevel="0" collapsed="false">
      <c r="A162" s="0" t="s">
        <v>40</v>
      </c>
      <c r="B162" s="0" t="s">
        <v>47</v>
      </c>
      <c r="C162" s="0" t="s">
        <v>142</v>
      </c>
      <c r="D162" s="0" t="s">
        <v>143</v>
      </c>
      <c r="E162" s="0" t="n">
        <v>1</v>
      </c>
      <c r="F162" s="0" t="s">
        <v>120</v>
      </c>
      <c r="G162" s="0" t="n">
        <v>18</v>
      </c>
      <c r="H162" s="0" t="s">
        <v>117</v>
      </c>
      <c r="I162" s="10" t="n">
        <v>42326</v>
      </c>
      <c r="J162" s="11" t="n">
        <v>0.665277777777778</v>
      </c>
      <c r="K162" s="0" t="n">
        <v>14</v>
      </c>
      <c r="L162" s="0" t="n">
        <v>14</v>
      </c>
      <c r="M162" s="0" t="n">
        <v>35</v>
      </c>
      <c r="N162" s="0" t="n">
        <v>1</v>
      </c>
      <c r="O162" s="0" t="n">
        <v>7830</v>
      </c>
    </row>
    <row r="164" customFormat="false" ht="15" hidden="false" customHeight="false" outlineLevel="0" collapsed="false">
      <c r="A164" s="0" t="s">
        <v>95</v>
      </c>
    </row>
    <row r="166" customFormat="false" ht="15" hidden="false" customHeight="false" outlineLevel="0" collapsed="false">
      <c r="A166" s="0" t="s">
        <v>96</v>
      </c>
      <c r="B166" s="0" t="s">
        <v>97</v>
      </c>
      <c r="C166" s="0" t="s">
        <v>98</v>
      </c>
      <c r="D166" s="0" t="s">
        <v>99</v>
      </c>
      <c r="E166" s="0" t="s">
        <v>100</v>
      </c>
      <c r="F166" s="0" t="s">
        <v>101</v>
      </c>
      <c r="G166" s="0" t="s">
        <v>102</v>
      </c>
      <c r="H166" s="0" t="s">
        <v>103</v>
      </c>
      <c r="I166" s="0" t="s">
        <v>104</v>
      </c>
      <c r="J166" s="0" t="s">
        <v>16</v>
      </c>
      <c r="K166" s="0" t="s">
        <v>105</v>
      </c>
      <c r="L166" s="0" t="s">
        <v>106</v>
      </c>
      <c r="M166" s="0" t="s">
        <v>107</v>
      </c>
      <c r="N166" s="0" t="s">
        <v>108</v>
      </c>
      <c r="O166" s="0" t="s">
        <v>109</v>
      </c>
    </row>
    <row r="167" customFormat="false" ht="15" hidden="false" customHeight="false" outlineLevel="0" collapsed="false">
      <c r="A167" s="0" t="s">
        <v>36</v>
      </c>
      <c r="B167" s="0" t="s">
        <v>48</v>
      </c>
      <c r="C167" s="0" t="s">
        <v>142</v>
      </c>
      <c r="D167" s="0" t="s">
        <v>144</v>
      </c>
      <c r="E167" s="0" t="s">
        <v>145</v>
      </c>
      <c r="F167" s="0" t="s">
        <v>146</v>
      </c>
      <c r="G167" s="0" t="n">
        <v>31</v>
      </c>
      <c r="H167" s="0" t="s">
        <v>147</v>
      </c>
      <c r="I167" s="10" t="n">
        <v>42326</v>
      </c>
      <c r="J167" s="11" t="n">
        <v>0.736805555555556</v>
      </c>
      <c r="K167" s="0" t="n">
        <v>1</v>
      </c>
      <c r="L167" s="0" t="n">
        <v>1</v>
      </c>
      <c r="M167" s="0" t="n">
        <v>15</v>
      </c>
      <c r="N167" s="0" t="n">
        <v>45</v>
      </c>
      <c r="O167" s="0" t="n">
        <v>3052</v>
      </c>
    </row>
    <row r="168" customFormat="false" ht="15" hidden="false" customHeight="false" outlineLevel="0" collapsed="false">
      <c r="A168" s="0" t="s">
        <v>36</v>
      </c>
      <c r="B168" s="0" t="s">
        <v>48</v>
      </c>
      <c r="C168" s="0" t="s">
        <v>142</v>
      </c>
      <c r="D168" s="0" t="s">
        <v>144</v>
      </c>
      <c r="E168" s="0" t="s">
        <v>145</v>
      </c>
      <c r="F168" s="0" t="s">
        <v>146</v>
      </c>
      <c r="G168" s="0" t="n">
        <v>31</v>
      </c>
      <c r="H168" s="0" t="s">
        <v>147</v>
      </c>
      <c r="I168" s="10" t="n">
        <v>42326</v>
      </c>
      <c r="J168" s="11" t="n">
        <v>0.7375</v>
      </c>
      <c r="K168" s="0" t="n">
        <v>2</v>
      </c>
      <c r="L168" s="0" t="n">
        <v>2</v>
      </c>
      <c r="M168" s="0" t="n">
        <v>45</v>
      </c>
      <c r="N168" s="0" t="n">
        <v>12</v>
      </c>
      <c r="O168" s="0" t="n">
        <v>8346</v>
      </c>
    </row>
    <row r="169" customFormat="false" ht="15" hidden="false" customHeight="false" outlineLevel="0" collapsed="false">
      <c r="A169" s="0" t="s">
        <v>36</v>
      </c>
      <c r="B169" s="0" t="s">
        <v>48</v>
      </c>
      <c r="C169" s="0" t="s">
        <v>142</v>
      </c>
      <c r="D169" s="0" t="s">
        <v>144</v>
      </c>
      <c r="E169" s="0" t="s">
        <v>145</v>
      </c>
      <c r="F169" s="0" t="s">
        <v>146</v>
      </c>
      <c r="G169" s="0" t="n">
        <v>31</v>
      </c>
      <c r="H169" s="0" t="s">
        <v>147</v>
      </c>
      <c r="I169" s="10" t="n">
        <v>42326</v>
      </c>
      <c r="J169" s="11" t="n">
        <v>0.739583333333333</v>
      </c>
      <c r="K169" s="0" t="n">
        <v>3</v>
      </c>
      <c r="L169" s="0" t="n">
        <v>3</v>
      </c>
      <c r="M169" s="0" t="n">
        <v>6</v>
      </c>
      <c r="N169" s="0" t="n">
        <v>4</v>
      </c>
      <c r="O169" s="0" t="n">
        <v>5884</v>
      </c>
    </row>
    <row r="170" customFormat="false" ht="15" hidden="false" customHeight="false" outlineLevel="0" collapsed="false">
      <c r="A170" s="0" t="s">
        <v>36</v>
      </c>
      <c r="B170" s="0" t="s">
        <v>48</v>
      </c>
      <c r="C170" s="0" t="s">
        <v>142</v>
      </c>
      <c r="D170" s="0" t="s">
        <v>144</v>
      </c>
      <c r="E170" s="0" t="s">
        <v>145</v>
      </c>
      <c r="F170" s="0" t="s">
        <v>146</v>
      </c>
      <c r="G170" s="0" t="n">
        <v>31</v>
      </c>
      <c r="H170" s="0" t="s">
        <v>147</v>
      </c>
      <c r="I170" s="10" t="n">
        <v>42326</v>
      </c>
      <c r="J170" s="11" t="n">
        <v>0.741666666666667</v>
      </c>
      <c r="K170" s="0" t="n">
        <v>4</v>
      </c>
      <c r="L170" s="0" t="n">
        <v>4</v>
      </c>
      <c r="M170" s="0" t="n">
        <v>4</v>
      </c>
      <c r="N170" s="0" t="n">
        <v>4</v>
      </c>
      <c r="O170" s="0" t="n">
        <v>3294</v>
      </c>
    </row>
    <row r="171" customFormat="false" ht="15" hidden="false" customHeight="false" outlineLevel="0" collapsed="false">
      <c r="A171" s="0" t="s">
        <v>36</v>
      </c>
      <c r="B171" s="0" t="s">
        <v>48</v>
      </c>
      <c r="C171" s="0" t="s">
        <v>142</v>
      </c>
      <c r="D171" s="0" t="s">
        <v>144</v>
      </c>
      <c r="E171" s="0" t="s">
        <v>145</v>
      </c>
      <c r="F171" s="0" t="s">
        <v>146</v>
      </c>
      <c r="G171" s="0" t="n">
        <v>31</v>
      </c>
      <c r="H171" s="0" t="s">
        <v>147</v>
      </c>
      <c r="I171" s="10" t="n">
        <v>42326</v>
      </c>
      <c r="J171" s="11" t="n">
        <v>0.742361111111111</v>
      </c>
      <c r="K171" s="0" t="n">
        <v>5</v>
      </c>
      <c r="L171" s="0" t="n">
        <v>5</v>
      </c>
      <c r="M171" s="0" t="n">
        <v>5</v>
      </c>
      <c r="N171" s="0" t="n">
        <v>5</v>
      </c>
      <c r="O171" s="0" t="n">
        <v>1854</v>
      </c>
    </row>
    <row r="172" customFormat="false" ht="15" hidden="false" customHeight="false" outlineLevel="0" collapsed="false">
      <c r="A172" s="0" t="s">
        <v>36</v>
      </c>
      <c r="B172" s="0" t="s">
        <v>48</v>
      </c>
      <c r="C172" s="0" t="s">
        <v>142</v>
      </c>
      <c r="D172" s="0" t="s">
        <v>144</v>
      </c>
      <c r="E172" s="0" t="s">
        <v>145</v>
      </c>
      <c r="F172" s="0" t="s">
        <v>146</v>
      </c>
      <c r="G172" s="0" t="n">
        <v>31</v>
      </c>
      <c r="H172" s="0" t="s">
        <v>147</v>
      </c>
      <c r="I172" s="10" t="n">
        <v>42326</v>
      </c>
      <c r="J172" s="11" t="n">
        <v>0.744444444444445</v>
      </c>
      <c r="K172" s="0" t="n">
        <v>6</v>
      </c>
      <c r="L172" s="0" t="n">
        <v>6</v>
      </c>
      <c r="M172" s="0" t="n">
        <v>15</v>
      </c>
      <c r="N172" s="0" t="n">
        <v>1</v>
      </c>
      <c r="O172" s="0" t="n">
        <v>5816</v>
      </c>
    </row>
    <row r="173" customFormat="false" ht="15" hidden="false" customHeight="false" outlineLevel="0" collapsed="false">
      <c r="A173" s="0" t="s">
        <v>36</v>
      </c>
      <c r="B173" s="0" t="s">
        <v>48</v>
      </c>
      <c r="C173" s="0" t="s">
        <v>142</v>
      </c>
      <c r="D173" s="0" t="s">
        <v>144</v>
      </c>
      <c r="E173" s="0" t="s">
        <v>145</v>
      </c>
      <c r="F173" s="0" t="s">
        <v>146</v>
      </c>
      <c r="G173" s="0" t="n">
        <v>31</v>
      </c>
      <c r="H173" s="0" t="s">
        <v>147</v>
      </c>
      <c r="I173" s="10" t="n">
        <v>42326</v>
      </c>
      <c r="J173" s="11" t="n">
        <v>0.745833333333333</v>
      </c>
      <c r="K173" s="0" t="n">
        <v>7</v>
      </c>
      <c r="L173" s="0" t="n">
        <v>7</v>
      </c>
      <c r="M173" s="0" t="n">
        <v>345</v>
      </c>
      <c r="N173" s="0" t="n">
        <v>4</v>
      </c>
      <c r="O173" s="0" t="n">
        <v>3721</v>
      </c>
    </row>
    <row r="174" customFormat="false" ht="15" hidden="false" customHeight="false" outlineLevel="0" collapsed="false">
      <c r="A174" s="0" t="s">
        <v>36</v>
      </c>
      <c r="B174" s="0" t="s">
        <v>48</v>
      </c>
      <c r="C174" s="0" t="s">
        <v>142</v>
      </c>
      <c r="D174" s="0" t="s">
        <v>144</v>
      </c>
      <c r="E174" s="0" t="s">
        <v>145</v>
      </c>
      <c r="F174" s="0" t="s">
        <v>146</v>
      </c>
      <c r="G174" s="0" t="n">
        <v>31</v>
      </c>
      <c r="H174" s="0" t="s">
        <v>147</v>
      </c>
      <c r="I174" s="10" t="n">
        <v>42326</v>
      </c>
      <c r="J174" s="11" t="n">
        <v>0.746527777777778</v>
      </c>
      <c r="K174" s="0" t="n">
        <v>8</v>
      </c>
      <c r="L174" s="0" t="n">
        <v>8</v>
      </c>
      <c r="M174" s="0" t="n">
        <v>24</v>
      </c>
      <c r="N174" s="0" t="n">
        <v>24</v>
      </c>
      <c r="O174" s="0" t="n">
        <v>6476</v>
      </c>
    </row>
    <row r="175" customFormat="false" ht="15" hidden="false" customHeight="false" outlineLevel="0" collapsed="false">
      <c r="A175" s="0" t="s">
        <v>36</v>
      </c>
      <c r="B175" s="0" t="s">
        <v>48</v>
      </c>
      <c r="C175" s="0" t="s">
        <v>142</v>
      </c>
      <c r="D175" s="0" t="s">
        <v>144</v>
      </c>
      <c r="E175" s="0" t="s">
        <v>145</v>
      </c>
      <c r="F175" s="0" t="s">
        <v>146</v>
      </c>
      <c r="G175" s="0" t="n">
        <v>31</v>
      </c>
      <c r="H175" s="0" t="s">
        <v>147</v>
      </c>
      <c r="I175" s="10" t="n">
        <v>42326</v>
      </c>
      <c r="J175" s="11" t="n">
        <v>0.747916666666667</v>
      </c>
      <c r="K175" s="0" t="n">
        <v>9</v>
      </c>
      <c r="L175" s="0" t="n">
        <v>9</v>
      </c>
      <c r="M175" s="0" t="n">
        <v>6</v>
      </c>
      <c r="N175" s="0" t="n">
        <v>6</v>
      </c>
      <c r="O175" s="0" t="n">
        <v>4488</v>
      </c>
    </row>
    <row r="176" customFormat="false" ht="15" hidden="false" customHeight="false" outlineLevel="0" collapsed="false">
      <c r="A176" s="0" t="s">
        <v>36</v>
      </c>
      <c r="B176" s="0" t="s">
        <v>48</v>
      </c>
      <c r="C176" s="0" t="s">
        <v>142</v>
      </c>
      <c r="D176" s="0" t="s">
        <v>144</v>
      </c>
      <c r="E176" s="0" t="s">
        <v>145</v>
      </c>
      <c r="F176" s="0" t="s">
        <v>146</v>
      </c>
      <c r="G176" s="0" t="n">
        <v>31</v>
      </c>
      <c r="H176" s="0" t="s">
        <v>147</v>
      </c>
      <c r="I176" s="10" t="n">
        <v>42326</v>
      </c>
      <c r="J176" s="11" t="n">
        <v>0.749305555555556</v>
      </c>
      <c r="K176" s="0" t="n">
        <v>10</v>
      </c>
      <c r="L176" s="0" t="n">
        <v>10</v>
      </c>
      <c r="M176" s="0" t="n">
        <v>4</v>
      </c>
      <c r="N176" s="0" t="n">
        <v>4</v>
      </c>
      <c r="O176" s="0" t="n">
        <v>4021</v>
      </c>
    </row>
    <row r="177" customFormat="false" ht="15" hidden="false" customHeight="false" outlineLevel="0" collapsed="false">
      <c r="A177" s="0" t="s">
        <v>36</v>
      </c>
      <c r="B177" s="0" t="s">
        <v>48</v>
      </c>
      <c r="C177" s="0" t="s">
        <v>142</v>
      </c>
      <c r="D177" s="0" t="s">
        <v>144</v>
      </c>
      <c r="E177" s="0" t="s">
        <v>145</v>
      </c>
      <c r="F177" s="0" t="s">
        <v>146</v>
      </c>
      <c r="G177" s="0" t="n">
        <v>31</v>
      </c>
      <c r="H177" s="0" t="s">
        <v>147</v>
      </c>
      <c r="I177" s="10" t="n">
        <v>42326</v>
      </c>
      <c r="J177" s="11" t="n">
        <v>0.75</v>
      </c>
      <c r="K177" s="0" t="n">
        <v>11</v>
      </c>
      <c r="L177" s="0" t="n">
        <v>11</v>
      </c>
      <c r="M177" s="0" t="n">
        <v>25</v>
      </c>
      <c r="N177" s="0" t="n">
        <v>1234</v>
      </c>
      <c r="O177" s="0" t="n">
        <v>6543</v>
      </c>
    </row>
    <row r="178" customFormat="false" ht="15" hidden="false" customHeight="false" outlineLevel="0" collapsed="false">
      <c r="A178" s="0" t="s">
        <v>36</v>
      </c>
      <c r="B178" s="0" t="s">
        <v>48</v>
      </c>
      <c r="C178" s="0" t="s">
        <v>142</v>
      </c>
      <c r="D178" s="0" t="s">
        <v>144</v>
      </c>
      <c r="E178" s="0" t="s">
        <v>145</v>
      </c>
      <c r="F178" s="0" t="s">
        <v>146</v>
      </c>
      <c r="G178" s="0" t="n">
        <v>31</v>
      </c>
      <c r="H178" s="0" t="s">
        <v>147</v>
      </c>
      <c r="I178" s="10" t="n">
        <v>42326</v>
      </c>
      <c r="J178" s="11" t="n">
        <v>0.750694444444445</v>
      </c>
      <c r="K178" s="0" t="n">
        <v>12</v>
      </c>
      <c r="L178" s="0" t="n">
        <v>12</v>
      </c>
      <c r="M178" s="0" t="n">
        <v>5</v>
      </c>
      <c r="N178" s="0" t="n">
        <v>1</v>
      </c>
      <c r="O178" s="0" t="n">
        <v>8446</v>
      </c>
    </row>
    <row r="179" customFormat="false" ht="15" hidden="false" customHeight="false" outlineLevel="0" collapsed="false">
      <c r="A179" s="0" t="s">
        <v>36</v>
      </c>
      <c r="B179" s="0" t="s">
        <v>48</v>
      </c>
      <c r="C179" s="0" t="s">
        <v>142</v>
      </c>
      <c r="D179" s="0" t="s">
        <v>144</v>
      </c>
      <c r="E179" s="0" t="s">
        <v>145</v>
      </c>
      <c r="F179" s="0" t="s">
        <v>146</v>
      </c>
      <c r="G179" s="0" t="n">
        <v>31</v>
      </c>
      <c r="H179" s="0" t="s">
        <v>147</v>
      </c>
      <c r="I179" s="10" t="n">
        <v>42326</v>
      </c>
      <c r="J179" s="11" t="n">
        <v>0.751388888888889</v>
      </c>
      <c r="K179" s="0" t="n">
        <v>13</v>
      </c>
      <c r="L179" s="0" t="n">
        <v>13</v>
      </c>
      <c r="M179" s="0" t="n">
        <v>34</v>
      </c>
      <c r="N179" s="0" t="n">
        <v>5</v>
      </c>
      <c r="O179" s="0" t="n">
        <v>8823</v>
      </c>
    </row>
    <row r="180" customFormat="false" ht="15" hidden="false" customHeight="false" outlineLevel="0" collapsed="false">
      <c r="A180" s="0" t="s">
        <v>36</v>
      </c>
      <c r="B180" s="0" t="s">
        <v>48</v>
      </c>
      <c r="C180" s="0" t="s">
        <v>142</v>
      </c>
      <c r="D180" s="0" t="s">
        <v>144</v>
      </c>
      <c r="E180" s="0" t="s">
        <v>145</v>
      </c>
      <c r="F180" s="0" t="s">
        <v>146</v>
      </c>
      <c r="G180" s="0" t="n">
        <v>31</v>
      </c>
      <c r="H180" s="0" t="s">
        <v>147</v>
      </c>
      <c r="I180" s="10" t="n">
        <v>42326</v>
      </c>
      <c r="J180" s="11" t="n">
        <v>0.752777777777778</v>
      </c>
      <c r="K180" s="0" t="n">
        <v>14</v>
      </c>
      <c r="L180" s="0" t="n">
        <v>14</v>
      </c>
      <c r="M180" s="0" t="s">
        <v>136</v>
      </c>
      <c r="N180" s="0" t="n">
        <v>10800</v>
      </c>
    </row>
    <row r="182" customFormat="false" ht="15" hidden="false" customHeight="false" outlineLevel="0" collapsed="false">
      <c r="A182" s="0" t="s">
        <v>95</v>
      </c>
    </row>
    <row r="184" customFormat="false" ht="15" hidden="false" customHeight="false" outlineLevel="0" collapsed="false">
      <c r="A184" s="0" t="s">
        <v>96</v>
      </c>
      <c r="B184" s="0" t="s">
        <v>97</v>
      </c>
      <c r="C184" s="0" t="s">
        <v>98</v>
      </c>
      <c r="D184" s="0" t="s">
        <v>99</v>
      </c>
      <c r="E184" s="0" t="s">
        <v>100</v>
      </c>
      <c r="F184" s="0" t="s">
        <v>101</v>
      </c>
      <c r="G184" s="0" t="s">
        <v>102</v>
      </c>
      <c r="H184" s="0" t="s">
        <v>103</v>
      </c>
      <c r="I184" s="0" t="s">
        <v>104</v>
      </c>
      <c r="J184" s="0" t="s">
        <v>16</v>
      </c>
      <c r="K184" s="0" t="s">
        <v>105</v>
      </c>
      <c r="L184" s="0" t="s">
        <v>106</v>
      </c>
      <c r="M184" s="0" t="s">
        <v>107</v>
      </c>
      <c r="N184" s="0" t="s">
        <v>108</v>
      </c>
      <c r="O184" s="0" t="s">
        <v>109</v>
      </c>
    </row>
    <row r="185" customFormat="false" ht="15" hidden="false" customHeight="false" outlineLevel="0" collapsed="false">
      <c r="A185" s="0" t="s">
        <v>38</v>
      </c>
      <c r="B185" s="0" t="s">
        <v>49</v>
      </c>
      <c r="C185" s="0" t="s">
        <v>148</v>
      </c>
      <c r="D185" s="0" t="s">
        <v>149</v>
      </c>
      <c r="E185" s="0" t="s">
        <v>150</v>
      </c>
      <c r="F185" s="0" t="s">
        <v>151</v>
      </c>
      <c r="G185" s="0" t="n">
        <v>20</v>
      </c>
      <c r="H185" s="0" t="s">
        <v>141</v>
      </c>
      <c r="I185" s="10" t="n">
        <v>42327</v>
      </c>
      <c r="J185" s="11" t="n">
        <v>0.559027777777778</v>
      </c>
      <c r="K185" s="0" t="n">
        <v>1</v>
      </c>
      <c r="L185" s="0" t="n">
        <v>1</v>
      </c>
      <c r="M185" s="0" t="n">
        <v>15</v>
      </c>
      <c r="N185" s="0" t="n">
        <v>34</v>
      </c>
      <c r="O185" s="0" t="n">
        <v>3510</v>
      </c>
    </row>
    <row r="186" customFormat="false" ht="15" hidden="false" customHeight="false" outlineLevel="0" collapsed="false">
      <c r="A186" s="0" t="s">
        <v>38</v>
      </c>
      <c r="B186" s="0" t="s">
        <v>49</v>
      </c>
      <c r="C186" s="0" t="s">
        <v>148</v>
      </c>
      <c r="D186" s="0" t="s">
        <v>149</v>
      </c>
      <c r="E186" s="0" t="s">
        <v>150</v>
      </c>
      <c r="F186" s="0" t="s">
        <v>151</v>
      </c>
      <c r="G186" s="0" t="n">
        <v>20</v>
      </c>
      <c r="H186" s="0" t="s">
        <v>141</v>
      </c>
      <c r="I186" s="10" t="n">
        <v>42327</v>
      </c>
      <c r="J186" s="11" t="n">
        <v>0.560416666666667</v>
      </c>
      <c r="K186" s="0" t="n">
        <v>2</v>
      </c>
      <c r="L186" s="0" t="n">
        <v>2</v>
      </c>
      <c r="M186" s="0" t="n">
        <v>45</v>
      </c>
      <c r="N186" s="0" t="n">
        <v>6</v>
      </c>
      <c r="O186" s="0" t="n">
        <v>3279</v>
      </c>
    </row>
    <row r="187" customFormat="false" ht="15" hidden="false" customHeight="false" outlineLevel="0" collapsed="false">
      <c r="A187" s="0" t="s">
        <v>38</v>
      </c>
      <c r="B187" s="0" t="s">
        <v>49</v>
      </c>
      <c r="C187" s="0" t="s">
        <v>148</v>
      </c>
      <c r="D187" s="0" t="s">
        <v>149</v>
      </c>
      <c r="E187" s="0" t="s">
        <v>150</v>
      </c>
      <c r="F187" s="0" t="s">
        <v>151</v>
      </c>
      <c r="G187" s="0" t="n">
        <v>20</v>
      </c>
      <c r="H187" s="0" t="s">
        <v>141</v>
      </c>
      <c r="I187" s="10" t="n">
        <v>42327</v>
      </c>
      <c r="J187" s="11" t="n">
        <v>0.561805555555556</v>
      </c>
      <c r="K187" s="0" t="n">
        <v>3</v>
      </c>
      <c r="L187" s="0" t="n">
        <v>3</v>
      </c>
      <c r="M187" s="0" t="n">
        <v>6</v>
      </c>
      <c r="N187" s="0" t="n">
        <v>6</v>
      </c>
      <c r="O187" s="0" t="n">
        <v>1072</v>
      </c>
    </row>
    <row r="188" customFormat="false" ht="15" hidden="false" customHeight="false" outlineLevel="0" collapsed="false">
      <c r="A188" s="0" t="s">
        <v>38</v>
      </c>
      <c r="B188" s="0" t="s">
        <v>49</v>
      </c>
      <c r="C188" s="0" t="s">
        <v>148</v>
      </c>
      <c r="D188" s="0" t="s">
        <v>149</v>
      </c>
      <c r="E188" s="0" t="s">
        <v>150</v>
      </c>
      <c r="F188" s="0" t="s">
        <v>151</v>
      </c>
      <c r="G188" s="0" t="n">
        <v>20</v>
      </c>
      <c r="H188" s="0" t="s">
        <v>141</v>
      </c>
      <c r="I188" s="10" t="n">
        <v>42327</v>
      </c>
      <c r="J188" s="11" t="n">
        <v>0.5625</v>
      </c>
      <c r="K188" s="0" t="n">
        <v>4</v>
      </c>
      <c r="L188" s="0" t="n">
        <v>4</v>
      </c>
      <c r="M188" s="0" t="n">
        <v>4</v>
      </c>
      <c r="N188" s="0" t="n">
        <v>3</v>
      </c>
      <c r="O188" s="0" t="n">
        <v>2979</v>
      </c>
    </row>
    <row r="189" customFormat="false" ht="15" hidden="false" customHeight="false" outlineLevel="0" collapsed="false">
      <c r="A189" s="0" t="s">
        <v>38</v>
      </c>
      <c r="B189" s="0" t="s">
        <v>49</v>
      </c>
      <c r="C189" s="0" t="s">
        <v>148</v>
      </c>
      <c r="D189" s="0" t="s">
        <v>149</v>
      </c>
      <c r="E189" s="0" t="s">
        <v>150</v>
      </c>
      <c r="F189" s="0" t="s">
        <v>151</v>
      </c>
      <c r="G189" s="0" t="n">
        <v>20</v>
      </c>
      <c r="H189" s="0" t="s">
        <v>141</v>
      </c>
      <c r="I189" s="10" t="n">
        <v>42327</v>
      </c>
      <c r="J189" s="11" t="n">
        <v>0.563194444444445</v>
      </c>
      <c r="K189" s="0" t="n">
        <v>5</v>
      </c>
      <c r="L189" s="0" t="n">
        <v>5</v>
      </c>
      <c r="M189" s="0" t="n">
        <v>5</v>
      </c>
      <c r="N189" s="0" t="n">
        <v>34</v>
      </c>
      <c r="O189" s="0" t="n">
        <v>3982</v>
      </c>
    </row>
    <row r="190" customFormat="false" ht="15" hidden="false" customHeight="false" outlineLevel="0" collapsed="false">
      <c r="A190" s="0" t="s">
        <v>38</v>
      </c>
      <c r="B190" s="0" t="s">
        <v>49</v>
      </c>
      <c r="C190" s="0" t="s">
        <v>148</v>
      </c>
      <c r="D190" s="0" t="s">
        <v>149</v>
      </c>
      <c r="E190" s="0" t="s">
        <v>150</v>
      </c>
      <c r="F190" s="0" t="s">
        <v>151</v>
      </c>
      <c r="G190" s="0" t="n">
        <v>20</v>
      </c>
      <c r="H190" s="0" t="s">
        <v>141</v>
      </c>
      <c r="I190" s="10" t="n">
        <v>42327</v>
      </c>
      <c r="J190" s="11" t="n">
        <v>0.563194444444445</v>
      </c>
      <c r="K190" s="0" t="n">
        <v>6</v>
      </c>
      <c r="L190" s="0" t="n">
        <v>6</v>
      </c>
      <c r="M190" s="0" t="n">
        <v>15</v>
      </c>
      <c r="N190" s="0" t="n">
        <v>5</v>
      </c>
      <c r="O190" s="0" t="n">
        <v>6839</v>
      </c>
    </row>
    <row r="191" customFormat="false" ht="15" hidden="false" customHeight="false" outlineLevel="0" collapsed="false">
      <c r="A191" s="0" t="s">
        <v>38</v>
      </c>
      <c r="B191" s="0" t="s">
        <v>49</v>
      </c>
      <c r="C191" s="0" t="s">
        <v>148</v>
      </c>
      <c r="D191" s="0" t="s">
        <v>149</v>
      </c>
      <c r="E191" s="0" t="s">
        <v>150</v>
      </c>
      <c r="F191" s="0" t="s">
        <v>151</v>
      </c>
      <c r="G191" s="0" t="n">
        <v>20</v>
      </c>
      <c r="H191" s="0" t="s">
        <v>141</v>
      </c>
      <c r="I191" s="10" t="n">
        <v>42327</v>
      </c>
      <c r="J191" s="11" t="n">
        <v>0.563888888888889</v>
      </c>
      <c r="K191" s="0" t="n">
        <v>7</v>
      </c>
      <c r="L191" s="0" t="n">
        <v>7</v>
      </c>
      <c r="M191" s="0" t="n">
        <v>345</v>
      </c>
      <c r="N191" s="0" t="n">
        <v>6</v>
      </c>
      <c r="O191" s="0" t="n">
        <v>2327</v>
      </c>
    </row>
    <row r="192" customFormat="false" ht="15" hidden="false" customHeight="false" outlineLevel="0" collapsed="false">
      <c r="A192" s="0" t="s">
        <v>38</v>
      </c>
      <c r="B192" s="0" t="s">
        <v>49</v>
      </c>
      <c r="C192" s="0" t="s">
        <v>148</v>
      </c>
      <c r="D192" s="0" t="s">
        <v>149</v>
      </c>
      <c r="E192" s="0" t="s">
        <v>150</v>
      </c>
      <c r="F192" s="0" t="s">
        <v>151</v>
      </c>
      <c r="G192" s="0" t="n">
        <v>20</v>
      </c>
      <c r="H192" s="0" t="s">
        <v>141</v>
      </c>
      <c r="I192" s="10" t="n">
        <v>42327</v>
      </c>
      <c r="J192" s="11" t="n">
        <v>0.563888888888889</v>
      </c>
      <c r="K192" s="0" t="n">
        <v>8</v>
      </c>
      <c r="L192" s="0" t="n">
        <v>8</v>
      </c>
      <c r="M192" s="0" t="n">
        <v>24</v>
      </c>
      <c r="N192" s="0" t="n">
        <v>5</v>
      </c>
      <c r="O192" s="0" t="n">
        <v>1325</v>
      </c>
    </row>
    <row r="193" customFormat="false" ht="15" hidden="false" customHeight="false" outlineLevel="0" collapsed="false">
      <c r="A193" s="0" t="s">
        <v>38</v>
      </c>
      <c r="B193" s="0" t="s">
        <v>49</v>
      </c>
      <c r="C193" s="0" t="s">
        <v>148</v>
      </c>
      <c r="D193" s="0" t="s">
        <v>149</v>
      </c>
      <c r="E193" s="0" t="s">
        <v>150</v>
      </c>
      <c r="F193" s="0" t="s">
        <v>151</v>
      </c>
      <c r="G193" s="0" t="n">
        <v>20</v>
      </c>
      <c r="H193" s="0" t="s">
        <v>141</v>
      </c>
      <c r="I193" s="10" t="n">
        <v>42327</v>
      </c>
      <c r="J193" s="11" t="n">
        <v>0.565277777777778</v>
      </c>
      <c r="K193" s="0" t="n">
        <v>9</v>
      </c>
      <c r="L193" s="0" t="n">
        <v>9</v>
      </c>
      <c r="M193" s="0" t="n">
        <v>6</v>
      </c>
      <c r="N193" s="0" t="n">
        <v>2</v>
      </c>
      <c r="O193" s="0" t="n">
        <v>3266</v>
      </c>
    </row>
    <row r="194" customFormat="false" ht="15" hidden="false" customHeight="false" outlineLevel="0" collapsed="false">
      <c r="A194" s="0" t="s">
        <v>38</v>
      </c>
      <c r="B194" s="0" t="s">
        <v>49</v>
      </c>
      <c r="C194" s="0" t="s">
        <v>148</v>
      </c>
      <c r="D194" s="0" t="s">
        <v>149</v>
      </c>
      <c r="E194" s="0" t="s">
        <v>150</v>
      </c>
      <c r="F194" s="0" t="s">
        <v>151</v>
      </c>
      <c r="G194" s="0" t="n">
        <v>20</v>
      </c>
      <c r="H194" s="0" t="s">
        <v>141</v>
      </c>
      <c r="I194" s="10" t="n">
        <v>42327</v>
      </c>
      <c r="J194" s="11" t="n">
        <v>0.565972222222222</v>
      </c>
      <c r="K194" s="0" t="n">
        <v>10</v>
      </c>
      <c r="L194" s="0" t="n">
        <v>10</v>
      </c>
      <c r="M194" s="0" t="n">
        <v>4</v>
      </c>
      <c r="N194" s="0" t="n">
        <v>5</v>
      </c>
      <c r="O194" s="0" t="n">
        <v>1623</v>
      </c>
    </row>
    <row r="195" customFormat="false" ht="15" hidden="false" customHeight="false" outlineLevel="0" collapsed="false">
      <c r="A195" s="0" t="s">
        <v>38</v>
      </c>
      <c r="B195" s="0" t="s">
        <v>49</v>
      </c>
      <c r="C195" s="0" t="s">
        <v>148</v>
      </c>
      <c r="D195" s="0" t="s">
        <v>149</v>
      </c>
      <c r="E195" s="0" t="s">
        <v>150</v>
      </c>
      <c r="F195" s="0" t="s">
        <v>151</v>
      </c>
      <c r="G195" s="0" t="n">
        <v>20</v>
      </c>
      <c r="H195" s="0" t="s">
        <v>141</v>
      </c>
      <c r="I195" s="10" t="n">
        <v>42327</v>
      </c>
      <c r="J195" s="11" t="n">
        <v>0.565972222222222</v>
      </c>
      <c r="K195" s="0" t="n">
        <v>11</v>
      </c>
      <c r="L195" s="0" t="n">
        <v>11</v>
      </c>
      <c r="M195" s="0" t="n">
        <v>25</v>
      </c>
      <c r="N195" s="0" t="n">
        <v>12</v>
      </c>
      <c r="O195" s="0" t="n">
        <v>1137</v>
      </c>
    </row>
    <row r="196" customFormat="false" ht="15" hidden="false" customHeight="false" outlineLevel="0" collapsed="false">
      <c r="A196" s="0" t="s">
        <v>38</v>
      </c>
      <c r="B196" s="0" t="s">
        <v>49</v>
      </c>
      <c r="C196" s="0" t="s">
        <v>148</v>
      </c>
      <c r="D196" s="0" t="s">
        <v>149</v>
      </c>
      <c r="E196" s="0" t="s">
        <v>150</v>
      </c>
      <c r="F196" s="0" t="s">
        <v>151</v>
      </c>
      <c r="G196" s="0" t="n">
        <v>20</v>
      </c>
      <c r="H196" s="0" t="s">
        <v>141</v>
      </c>
      <c r="I196" s="10" t="n">
        <v>42327</v>
      </c>
      <c r="J196" s="11" t="n">
        <v>0.566666666666667</v>
      </c>
      <c r="K196" s="0" t="n">
        <v>12</v>
      </c>
      <c r="L196" s="0" t="n">
        <v>12</v>
      </c>
      <c r="M196" s="0" t="n">
        <v>5</v>
      </c>
      <c r="N196" s="0" t="n">
        <v>5</v>
      </c>
      <c r="O196" s="0" t="n">
        <v>881</v>
      </c>
    </row>
    <row r="197" customFormat="false" ht="15" hidden="false" customHeight="false" outlineLevel="0" collapsed="false">
      <c r="A197" s="0" t="s">
        <v>38</v>
      </c>
      <c r="B197" s="0" t="s">
        <v>49</v>
      </c>
      <c r="C197" s="0" t="s">
        <v>148</v>
      </c>
      <c r="D197" s="0" t="s">
        <v>149</v>
      </c>
      <c r="E197" s="0" t="s">
        <v>150</v>
      </c>
      <c r="F197" s="0" t="s">
        <v>151</v>
      </c>
      <c r="G197" s="0" t="n">
        <v>20</v>
      </c>
      <c r="H197" s="0" t="s">
        <v>141</v>
      </c>
      <c r="I197" s="10" t="n">
        <v>42327</v>
      </c>
      <c r="J197" s="11" t="n">
        <v>0.567361111111111</v>
      </c>
      <c r="K197" s="0" t="n">
        <v>13</v>
      </c>
      <c r="L197" s="0" t="n">
        <v>13</v>
      </c>
      <c r="M197" s="0" t="n">
        <v>34</v>
      </c>
      <c r="N197" s="0" t="n">
        <v>1</v>
      </c>
      <c r="O197" s="0" t="n">
        <v>6288</v>
      </c>
    </row>
    <row r="198" customFormat="false" ht="15" hidden="false" customHeight="false" outlineLevel="0" collapsed="false">
      <c r="A198" s="0" t="s">
        <v>38</v>
      </c>
      <c r="B198" s="0" t="s">
        <v>49</v>
      </c>
      <c r="C198" s="0" t="s">
        <v>148</v>
      </c>
      <c r="D198" s="0" t="s">
        <v>149</v>
      </c>
      <c r="E198" s="0" t="s">
        <v>150</v>
      </c>
      <c r="F198" s="0" t="s">
        <v>151</v>
      </c>
      <c r="G198" s="0" t="n">
        <v>20</v>
      </c>
      <c r="H198" s="0" t="s">
        <v>141</v>
      </c>
      <c r="I198" s="10" t="n">
        <v>42327</v>
      </c>
      <c r="J198" s="11" t="n">
        <v>0.567361111111111</v>
      </c>
      <c r="K198" s="0" t="n">
        <v>14</v>
      </c>
      <c r="L198" s="0" t="n">
        <v>14</v>
      </c>
      <c r="M198" s="0" t="n">
        <v>35</v>
      </c>
      <c r="N198" s="0" t="n">
        <v>6</v>
      </c>
      <c r="O198" s="0" t="n">
        <v>3021</v>
      </c>
    </row>
    <row r="200" customFormat="false" ht="15" hidden="false" customHeight="false" outlineLevel="0" collapsed="false">
      <c r="A200" s="0" t="s">
        <v>95</v>
      </c>
    </row>
    <row r="202" customFormat="false" ht="15" hidden="false" customHeight="false" outlineLevel="0" collapsed="false">
      <c r="A202" s="0" t="s">
        <v>96</v>
      </c>
      <c r="B202" s="0" t="s">
        <v>97</v>
      </c>
      <c r="C202" s="0" t="s">
        <v>98</v>
      </c>
      <c r="D202" s="0" t="s">
        <v>99</v>
      </c>
      <c r="E202" s="0" t="s">
        <v>100</v>
      </c>
      <c r="F202" s="0" t="s">
        <v>101</v>
      </c>
      <c r="G202" s="0" t="s">
        <v>102</v>
      </c>
      <c r="H202" s="0" t="s">
        <v>103</v>
      </c>
      <c r="I202" s="0" t="s">
        <v>104</v>
      </c>
      <c r="J202" s="0" t="s">
        <v>16</v>
      </c>
      <c r="K202" s="0" t="s">
        <v>105</v>
      </c>
      <c r="L202" s="0" t="s">
        <v>106</v>
      </c>
      <c r="M202" s="0" t="s">
        <v>107</v>
      </c>
      <c r="N202" s="0" t="s">
        <v>108</v>
      </c>
      <c r="O202" s="0" t="s">
        <v>109</v>
      </c>
    </row>
    <row r="203" customFormat="false" ht="15" hidden="false" customHeight="false" outlineLevel="0" collapsed="false">
      <c r="A203" s="0" t="s">
        <v>40</v>
      </c>
      <c r="B203" s="0" t="s">
        <v>50</v>
      </c>
      <c r="C203" s="0" t="s">
        <v>152</v>
      </c>
      <c r="D203" s="0" t="s">
        <v>153</v>
      </c>
      <c r="E203" s="0" t="n">
        <v>1</v>
      </c>
      <c r="F203" s="0" t="s">
        <v>116</v>
      </c>
      <c r="G203" s="0" t="n">
        <v>19</v>
      </c>
      <c r="H203" s="0" t="s">
        <v>117</v>
      </c>
      <c r="I203" s="10" t="n">
        <v>42327</v>
      </c>
      <c r="J203" s="11" t="n">
        <v>0.601388888888889</v>
      </c>
      <c r="K203" s="0" t="n">
        <v>1</v>
      </c>
      <c r="L203" s="0" t="n">
        <v>1</v>
      </c>
      <c r="M203" s="0" t="n">
        <v>15</v>
      </c>
      <c r="N203" s="0" t="n">
        <v>5</v>
      </c>
      <c r="O203" s="0" t="n">
        <v>2066</v>
      </c>
    </row>
    <row r="204" customFormat="false" ht="15" hidden="false" customHeight="false" outlineLevel="0" collapsed="false">
      <c r="A204" s="0" t="s">
        <v>40</v>
      </c>
      <c r="B204" s="0" t="s">
        <v>50</v>
      </c>
      <c r="C204" s="0" t="s">
        <v>152</v>
      </c>
      <c r="D204" s="0" t="s">
        <v>153</v>
      </c>
      <c r="E204" s="0" t="n">
        <v>1</v>
      </c>
      <c r="F204" s="0" t="s">
        <v>116</v>
      </c>
      <c r="G204" s="0" t="n">
        <v>19</v>
      </c>
      <c r="H204" s="0" t="s">
        <v>117</v>
      </c>
      <c r="I204" s="10" t="n">
        <v>42327</v>
      </c>
      <c r="J204" s="11" t="n">
        <v>0.602083333333333</v>
      </c>
      <c r="K204" s="0" t="n">
        <v>2</v>
      </c>
      <c r="L204" s="0" t="n">
        <v>2</v>
      </c>
      <c r="M204" s="0" t="n">
        <v>45</v>
      </c>
      <c r="N204" s="0" t="n">
        <v>1</v>
      </c>
      <c r="O204" s="0" t="n">
        <v>3477</v>
      </c>
    </row>
    <row r="205" customFormat="false" ht="15" hidden="false" customHeight="false" outlineLevel="0" collapsed="false">
      <c r="A205" s="0" t="s">
        <v>40</v>
      </c>
      <c r="B205" s="0" t="s">
        <v>50</v>
      </c>
      <c r="C205" s="0" t="s">
        <v>152</v>
      </c>
      <c r="D205" s="0" t="s">
        <v>153</v>
      </c>
      <c r="E205" s="0" t="n">
        <v>1</v>
      </c>
      <c r="F205" s="0" t="s">
        <v>116</v>
      </c>
      <c r="G205" s="0" t="n">
        <v>19</v>
      </c>
      <c r="H205" s="0" t="s">
        <v>117</v>
      </c>
      <c r="I205" s="10" t="n">
        <v>42327</v>
      </c>
      <c r="J205" s="11" t="n">
        <v>0.602083333333333</v>
      </c>
      <c r="K205" s="0" t="n">
        <v>3</v>
      </c>
      <c r="L205" s="0" t="n">
        <v>3</v>
      </c>
      <c r="M205" s="0" t="n">
        <v>6</v>
      </c>
      <c r="N205" s="0" t="n">
        <v>24</v>
      </c>
      <c r="O205" s="0" t="n">
        <v>2987</v>
      </c>
    </row>
    <row r="206" customFormat="false" ht="15" hidden="false" customHeight="false" outlineLevel="0" collapsed="false">
      <c r="A206" s="0" t="s">
        <v>40</v>
      </c>
      <c r="B206" s="0" t="s">
        <v>50</v>
      </c>
      <c r="C206" s="0" t="s">
        <v>152</v>
      </c>
      <c r="D206" s="0" t="s">
        <v>153</v>
      </c>
      <c r="E206" s="0" t="n">
        <v>1</v>
      </c>
      <c r="F206" s="0" t="s">
        <v>116</v>
      </c>
      <c r="G206" s="0" t="n">
        <v>19</v>
      </c>
      <c r="H206" s="0" t="s">
        <v>117</v>
      </c>
      <c r="I206" s="10" t="n">
        <v>42327</v>
      </c>
      <c r="J206" s="11" t="n">
        <v>0.602777777777778</v>
      </c>
      <c r="K206" s="0" t="n">
        <v>4</v>
      </c>
      <c r="L206" s="0" t="n">
        <v>4</v>
      </c>
      <c r="M206" s="0" t="n">
        <v>4</v>
      </c>
      <c r="N206" s="0" t="n">
        <v>23</v>
      </c>
      <c r="O206" s="0" t="n">
        <v>2470</v>
      </c>
    </row>
    <row r="207" customFormat="false" ht="15" hidden="false" customHeight="false" outlineLevel="0" collapsed="false">
      <c r="A207" s="0" t="s">
        <v>40</v>
      </c>
      <c r="B207" s="0" t="s">
        <v>50</v>
      </c>
      <c r="C207" s="0" t="s">
        <v>152</v>
      </c>
      <c r="D207" s="0" t="s">
        <v>153</v>
      </c>
      <c r="E207" s="0" t="n">
        <v>1</v>
      </c>
      <c r="F207" s="0" t="s">
        <v>116</v>
      </c>
      <c r="G207" s="0" t="n">
        <v>19</v>
      </c>
      <c r="H207" s="0" t="s">
        <v>117</v>
      </c>
      <c r="I207" s="10" t="n">
        <v>42327</v>
      </c>
      <c r="J207" s="11" t="n">
        <v>0.603472222222222</v>
      </c>
      <c r="K207" s="0" t="n">
        <v>5</v>
      </c>
      <c r="L207" s="0" t="n">
        <v>5</v>
      </c>
      <c r="M207" s="0" t="n">
        <v>5</v>
      </c>
      <c r="N207" s="0" t="n">
        <v>5</v>
      </c>
      <c r="O207" s="0" t="n">
        <v>1988</v>
      </c>
    </row>
    <row r="208" customFormat="false" ht="15" hidden="false" customHeight="false" outlineLevel="0" collapsed="false">
      <c r="A208" s="0" t="s">
        <v>40</v>
      </c>
      <c r="B208" s="0" t="s">
        <v>50</v>
      </c>
      <c r="C208" s="0" t="s">
        <v>152</v>
      </c>
      <c r="D208" s="0" t="s">
        <v>153</v>
      </c>
      <c r="E208" s="0" t="n">
        <v>1</v>
      </c>
      <c r="F208" s="0" t="s">
        <v>116</v>
      </c>
      <c r="G208" s="0" t="n">
        <v>19</v>
      </c>
      <c r="H208" s="0" t="s">
        <v>117</v>
      </c>
      <c r="I208" s="10" t="n">
        <v>42327</v>
      </c>
      <c r="J208" s="11" t="n">
        <v>0.604166666666667</v>
      </c>
      <c r="K208" s="0" t="n">
        <v>6</v>
      </c>
      <c r="L208" s="0" t="n">
        <v>6</v>
      </c>
      <c r="M208" s="0" t="n">
        <v>15</v>
      </c>
      <c r="N208" s="0" t="n">
        <v>4</v>
      </c>
      <c r="O208" s="0" t="n">
        <v>3457</v>
      </c>
    </row>
    <row r="209" customFormat="false" ht="15" hidden="false" customHeight="false" outlineLevel="0" collapsed="false">
      <c r="A209" s="0" t="s">
        <v>40</v>
      </c>
      <c r="B209" s="0" t="s">
        <v>50</v>
      </c>
      <c r="C209" s="0" t="s">
        <v>152</v>
      </c>
      <c r="D209" s="0" t="s">
        <v>153</v>
      </c>
      <c r="E209" s="0" t="n">
        <v>1</v>
      </c>
      <c r="F209" s="0" t="s">
        <v>116</v>
      </c>
      <c r="G209" s="0" t="n">
        <v>19</v>
      </c>
      <c r="H209" s="0" t="s">
        <v>117</v>
      </c>
      <c r="I209" s="10" t="n">
        <v>42327</v>
      </c>
      <c r="J209" s="11" t="n">
        <v>0.604166666666667</v>
      </c>
      <c r="K209" s="0" t="n">
        <v>7</v>
      </c>
      <c r="L209" s="0" t="n">
        <v>7</v>
      </c>
      <c r="M209" s="0" t="n">
        <v>345</v>
      </c>
      <c r="N209" s="0" t="n">
        <v>5</v>
      </c>
      <c r="O209" s="0" t="n">
        <v>2404</v>
      </c>
    </row>
    <row r="210" customFormat="false" ht="15" hidden="false" customHeight="false" outlineLevel="0" collapsed="false">
      <c r="A210" s="0" t="s">
        <v>40</v>
      </c>
      <c r="B210" s="0" t="s">
        <v>50</v>
      </c>
      <c r="C210" s="0" t="s">
        <v>152</v>
      </c>
      <c r="D210" s="0" t="s">
        <v>153</v>
      </c>
      <c r="E210" s="0" t="n">
        <v>1</v>
      </c>
      <c r="F210" s="0" t="s">
        <v>116</v>
      </c>
      <c r="G210" s="0" t="n">
        <v>19</v>
      </c>
      <c r="H210" s="0" t="s">
        <v>117</v>
      </c>
      <c r="I210" s="10" t="n">
        <v>42327</v>
      </c>
      <c r="J210" s="11" t="n">
        <v>0.604861111111111</v>
      </c>
      <c r="K210" s="0" t="n">
        <v>8</v>
      </c>
      <c r="L210" s="0" t="n">
        <v>8</v>
      </c>
      <c r="M210" s="0" t="n">
        <v>24</v>
      </c>
      <c r="N210" s="0" t="n">
        <v>5</v>
      </c>
      <c r="O210" s="0" t="n">
        <v>2906</v>
      </c>
    </row>
    <row r="211" customFormat="false" ht="15" hidden="false" customHeight="false" outlineLevel="0" collapsed="false">
      <c r="A211" s="0" t="s">
        <v>40</v>
      </c>
      <c r="B211" s="0" t="s">
        <v>50</v>
      </c>
      <c r="C211" s="0" t="s">
        <v>152</v>
      </c>
      <c r="D211" s="0" t="s">
        <v>153</v>
      </c>
      <c r="E211" s="0" t="n">
        <v>1</v>
      </c>
      <c r="F211" s="0" t="s">
        <v>116</v>
      </c>
      <c r="G211" s="0" t="n">
        <v>19</v>
      </c>
      <c r="H211" s="0" t="s">
        <v>117</v>
      </c>
      <c r="I211" s="10" t="n">
        <v>42327</v>
      </c>
      <c r="J211" s="11" t="n">
        <v>0.605555555555555</v>
      </c>
      <c r="K211" s="0" t="n">
        <v>9</v>
      </c>
      <c r="L211" s="0" t="n">
        <v>9</v>
      </c>
      <c r="M211" s="0" t="n">
        <v>6</v>
      </c>
      <c r="N211" s="0" t="n">
        <v>6</v>
      </c>
      <c r="O211" s="0" t="n">
        <v>2679</v>
      </c>
    </row>
    <row r="212" customFormat="false" ht="15" hidden="false" customHeight="false" outlineLevel="0" collapsed="false">
      <c r="A212" s="0" t="s">
        <v>40</v>
      </c>
      <c r="B212" s="0" t="s">
        <v>50</v>
      </c>
      <c r="C212" s="0" t="s">
        <v>152</v>
      </c>
      <c r="D212" s="0" t="s">
        <v>153</v>
      </c>
      <c r="E212" s="0" t="n">
        <v>1</v>
      </c>
      <c r="F212" s="0" t="s">
        <v>116</v>
      </c>
      <c r="G212" s="0" t="n">
        <v>19</v>
      </c>
      <c r="H212" s="0" t="s">
        <v>117</v>
      </c>
      <c r="I212" s="10" t="n">
        <v>42327</v>
      </c>
      <c r="J212" s="11" t="n">
        <v>0.605555555555555</v>
      </c>
      <c r="K212" s="0" t="n">
        <v>10</v>
      </c>
      <c r="L212" s="0" t="n">
        <v>10</v>
      </c>
      <c r="M212" s="0" t="n">
        <v>4</v>
      </c>
      <c r="N212" s="0" t="n">
        <v>5</v>
      </c>
      <c r="O212" s="0" t="n">
        <v>1747</v>
      </c>
    </row>
    <row r="213" customFormat="false" ht="15" hidden="false" customHeight="false" outlineLevel="0" collapsed="false">
      <c r="A213" s="0" t="s">
        <v>40</v>
      </c>
      <c r="B213" s="0" t="s">
        <v>50</v>
      </c>
      <c r="C213" s="0" t="s">
        <v>152</v>
      </c>
      <c r="D213" s="0" t="s">
        <v>153</v>
      </c>
      <c r="E213" s="0" t="n">
        <v>1</v>
      </c>
      <c r="F213" s="0" t="s">
        <v>116</v>
      </c>
      <c r="G213" s="0" t="n">
        <v>19</v>
      </c>
      <c r="H213" s="0" t="s">
        <v>117</v>
      </c>
      <c r="I213" s="10" t="n">
        <v>42327</v>
      </c>
      <c r="J213" s="11" t="n">
        <v>0.60625</v>
      </c>
      <c r="K213" s="0" t="n">
        <v>11</v>
      </c>
      <c r="L213" s="0" t="n">
        <v>11</v>
      </c>
      <c r="M213" s="0" t="n">
        <v>25</v>
      </c>
      <c r="N213" s="0" t="n">
        <v>5</v>
      </c>
      <c r="O213" s="0" t="n">
        <v>2389</v>
      </c>
    </row>
    <row r="214" customFormat="false" ht="15" hidden="false" customHeight="false" outlineLevel="0" collapsed="false">
      <c r="A214" s="0" t="s">
        <v>40</v>
      </c>
      <c r="B214" s="0" t="s">
        <v>50</v>
      </c>
      <c r="C214" s="0" t="s">
        <v>152</v>
      </c>
      <c r="D214" s="0" t="s">
        <v>153</v>
      </c>
      <c r="E214" s="0" t="n">
        <v>1</v>
      </c>
      <c r="F214" s="0" t="s">
        <v>116</v>
      </c>
      <c r="G214" s="0" t="n">
        <v>19</v>
      </c>
      <c r="H214" s="0" t="s">
        <v>117</v>
      </c>
      <c r="I214" s="10" t="n">
        <v>42327</v>
      </c>
      <c r="J214" s="11" t="n">
        <v>0.606944444444444</v>
      </c>
      <c r="K214" s="0" t="n">
        <v>12</v>
      </c>
      <c r="L214" s="0" t="n">
        <v>12</v>
      </c>
      <c r="M214" s="0" t="n">
        <v>5</v>
      </c>
      <c r="N214" s="0" t="n">
        <v>5</v>
      </c>
      <c r="O214" s="0" t="n">
        <v>2438</v>
      </c>
    </row>
    <row r="215" customFormat="false" ht="15" hidden="false" customHeight="false" outlineLevel="0" collapsed="false">
      <c r="A215" s="0" t="s">
        <v>40</v>
      </c>
      <c r="B215" s="0" t="s">
        <v>50</v>
      </c>
      <c r="C215" s="0" t="s">
        <v>152</v>
      </c>
      <c r="D215" s="0" t="s">
        <v>153</v>
      </c>
      <c r="E215" s="0" t="n">
        <v>1</v>
      </c>
      <c r="F215" s="0" t="s">
        <v>116</v>
      </c>
      <c r="G215" s="0" t="n">
        <v>19</v>
      </c>
      <c r="H215" s="0" t="s">
        <v>117</v>
      </c>
      <c r="I215" s="10" t="n">
        <v>42327</v>
      </c>
      <c r="J215" s="11" t="n">
        <v>0.607638888888889</v>
      </c>
      <c r="K215" s="0" t="n">
        <v>13</v>
      </c>
      <c r="L215" s="0" t="n">
        <v>13</v>
      </c>
      <c r="M215" s="0" t="n">
        <v>34</v>
      </c>
      <c r="N215" s="0" t="n">
        <v>23</v>
      </c>
      <c r="O215" s="0" t="n">
        <v>2600</v>
      </c>
    </row>
    <row r="216" customFormat="false" ht="15" hidden="false" customHeight="false" outlineLevel="0" collapsed="false">
      <c r="A216" s="0" t="s">
        <v>40</v>
      </c>
      <c r="B216" s="0" t="s">
        <v>50</v>
      </c>
      <c r="C216" s="0" t="s">
        <v>152</v>
      </c>
      <c r="D216" s="0" t="s">
        <v>153</v>
      </c>
      <c r="E216" s="0" t="n">
        <v>1</v>
      </c>
      <c r="F216" s="0" t="s">
        <v>116</v>
      </c>
      <c r="G216" s="0" t="n">
        <v>19</v>
      </c>
      <c r="H216" s="0" t="s">
        <v>117</v>
      </c>
      <c r="I216" s="10" t="n">
        <v>42327</v>
      </c>
      <c r="J216" s="11" t="n">
        <v>0.607638888888889</v>
      </c>
      <c r="K216" s="0" t="n">
        <v>14</v>
      </c>
      <c r="L216" s="0" t="n">
        <v>14</v>
      </c>
      <c r="M216" s="0" t="n">
        <v>35</v>
      </c>
      <c r="N216" s="0" t="n">
        <v>56</v>
      </c>
      <c r="O216" s="0" t="n">
        <v>3444</v>
      </c>
    </row>
    <row r="218" customFormat="false" ht="15" hidden="false" customHeight="false" outlineLevel="0" collapsed="false">
      <c r="A218" s="0" t="s">
        <v>95</v>
      </c>
    </row>
    <row r="220" customFormat="false" ht="15" hidden="false" customHeight="false" outlineLevel="0" collapsed="false">
      <c r="A220" s="0" t="s">
        <v>96</v>
      </c>
      <c r="B220" s="0" t="s">
        <v>97</v>
      </c>
      <c r="C220" s="0" t="s">
        <v>98</v>
      </c>
      <c r="D220" s="0" t="s">
        <v>99</v>
      </c>
      <c r="E220" s="0" t="s">
        <v>100</v>
      </c>
      <c r="F220" s="0" t="s">
        <v>101</v>
      </c>
      <c r="G220" s="0" t="s">
        <v>102</v>
      </c>
      <c r="H220" s="0" t="s">
        <v>103</v>
      </c>
      <c r="I220" s="0" t="s">
        <v>104</v>
      </c>
      <c r="J220" s="0" t="s">
        <v>16</v>
      </c>
      <c r="K220" s="0" t="s">
        <v>105</v>
      </c>
      <c r="L220" s="0" t="s">
        <v>106</v>
      </c>
      <c r="M220" s="0" t="s">
        <v>107</v>
      </c>
      <c r="N220" s="0" t="s">
        <v>108</v>
      </c>
      <c r="O220" s="0" t="s">
        <v>109</v>
      </c>
    </row>
    <row r="221" customFormat="false" ht="15" hidden="false" customHeight="false" outlineLevel="0" collapsed="false">
      <c r="A221" s="0" t="s">
        <v>36</v>
      </c>
      <c r="B221" s="0" t="s">
        <v>51</v>
      </c>
      <c r="C221" s="0" t="s">
        <v>142</v>
      </c>
      <c r="D221" s="0" t="s">
        <v>154</v>
      </c>
      <c r="E221" s="0" t="s">
        <v>155</v>
      </c>
      <c r="F221" s="0" t="s">
        <v>129</v>
      </c>
      <c r="G221" s="0" t="n">
        <v>18</v>
      </c>
      <c r="H221" s="0" t="s">
        <v>141</v>
      </c>
      <c r="I221" s="10" t="n">
        <v>42327</v>
      </c>
      <c r="J221" s="11" t="n">
        <v>0.639583333333333</v>
      </c>
      <c r="K221" s="0" t="n">
        <v>1</v>
      </c>
      <c r="L221" s="0" t="n">
        <v>1</v>
      </c>
      <c r="M221" s="0" t="n">
        <v>15</v>
      </c>
      <c r="N221" s="0" t="n">
        <v>6</v>
      </c>
      <c r="O221" s="0" t="n">
        <v>1845</v>
      </c>
    </row>
    <row r="222" customFormat="false" ht="15" hidden="false" customHeight="false" outlineLevel="0" collapsed="false">
      <c r="A222" s="0" t="s">
        <v>36</v>
      </c>
      <c r="B222" s="0" t="s">
        <v>51</v>
      </c>
      <c r="C222" s="0" t="s">
        <v>142</v>
      </c>
      <c r="D222" s="0" t="s">
        <v>154</v>
      </c>
      <c r="E222" s="0" t="s">
        <v>155</v>
      </c>
      <c r="F222" s="0" t="s">
        <v>129</v>
      </c>
      <c r="G222" s="0" t="n">
        <v>18</v>
      </c>
      <c r="H222" s="0" t="s">
        <v>141</v>
      </c>
      <c r="I222" s="10" t="n">
        <v>42327</v>
      </c>
      <c r="J222" s="11" t="n">
        <v>0.640277777777778</v>
      </c>
      <c r="K222" s="0" t="n">
        <v>2</v>
      </c>
      <c r="L222" s="0" t="n">
        <v>2</v>
      </c>
      <c r="M222" s="0" t="n">
        <v>45</v>
      </c>
      <c r="N222" s="0" t="n">
        <v>4</v>
      </c>
      <c r="O222" s="0" t="n">
        <v>1528</v>
      </c>
    </row>
    <row r="223" customFormat="false" ht="15" hidden="false" customHeight="false" outlineLevel="0" collapsed="false">
      <c r="A223" s="0" t="s">
        <v>36</v>
      </c>
      <c r="B223" s="0" t="s">
        <v>51</v>
      </c>
      <c r="C223" s="0" t="s">
        <v>142</v>
      </c>
      <c r="D223" s="0" t="s">
        <v>154</v>
      </c>
      <c r="E223" s="0" t="s">
        <v>155</v>
      </c>
      <c r="F223" s="0" t="s">
        <v>129</v>
      </c>
      <c r="G223" s="0" t="n">
        <v>18</v>
      </c>
      <c r="H223" s="0" t="s">
        <v>141</v>
      </c>
      <c r="I223" s="10" t="n">
        <v>42327</v>
      </c>
      <c r="J223" s="11" t="n">
        <v>0.640972222222222</v>
      </c>
      <c r="K223" s="0" t="n">
        <v>3</v>
      </c>
      <c r="L223" s="0" t="n">
        <v>3</v>
      </c>
      <c r="M223" s="0" t="n">
        <v>6</v>
      </c>
      <c r="N223" s="0" t="n">
        <v>3</v>
      </c>
      <c r="O223" s="0" t="n">
        <v>2621</v>
      </c>
    </row>
    <row r="224" customFormat="false" ht="15" hidden="false" customHeight="false" outlineLevel="0" collapsed="false">
      <c r="A224" s="0" t="s">
        <v>36</v>
      </c>
      <c r="B224" s="0" t="s">
        <v>51</v>
      </c>
      <c r="C224" s="0" t="s">
        <v>142</v>
      </c>
      <c r="D224" s="0" t="s">
        <v>154</v>
      </c>
      <c r="E224" s="0" t="s">
        <v>155</v>
      </c>
      <c r="F224" s="0" t="s">
        <v>129</v>
      </c>
      <c r="G224" s="0" t="n">
        <v>18</v>
      </c>
      <c r="H224" s="0" t="s">
        <v>141</v>
      </c>
      <c r="I224" s="10" t="n">
        <v>42327</v>
      </c>
      <c r="J224" s="11" t="n">
        <v>0.641666666666667</v>
      </c>
      <c r="K224" s="0" t="n">
        <v>4</v>
      </c>
      <c r="L224" s="0" t="n">
        <v>4</v>
      </c>
      <c r="M224" s="0" t="n">
        <v>4</v>
      </c>
      <c r="N224" s="0" t="n">
        <v>4</v>
      </c>
      <c r="O224" s="0" t="n">
        <v>1708</v>
      </c>
    </row>
    <row r="225" customFormat="false" ht="15" hidden="false" customHeight="false" outlineLevel="0" collapsed="false">
      <c r="A225" s="0" t="s">
        <v>36</v>
      </c>
      <c r="B225" s="0" t="s">
        <v>51</v>
      </c>
      <c r="C225" s="0" t="s">
        <v>142</v>
      </c>
      <c r="D225" s="0" t="s">
        <v>154</v>
      </c>
      <c r="E225" s="0" t="s">
        <v>155</v>
      </c>
      <c r="F225" s="0" t="s">
        <v>129</v>
      </c>
      <c r="G225" s="0" t="n">
        <v>18</v>
      </c>
      <c r="H225" s="0" t="s">
        <v>141</v>
      </c>
      <c r="I225" s="10" t="n">
        <v>42327</v>
      </c>
      <c r="J225" s="11" t="n">
        <v>0.641666666666667</v>
      </c>
      <c r="K225" s="0" t="n">
        <v>5</v>
      </c>
      <c r="L225" s="0" t="n">
        <v>5</v>
      </c>
      <c r="M225" s="0" t="n">
        <v>5</v>
      </c>
      <c r="N225" s="0" t="n">
        <v>5</v>
      </c>
      <c r="O225" s="0" t="n">
        <v>1731</v>
      </c>
    </row>
    <row r="226" customFormat="false" ht="15" hidden="false" customHeight="false" outlineLevel="0" collapsed="false">
      <c r="A226" s="0" t="s">
        <v>36</v>
      </c>
      <c r="B226" s="0" t="s">
        <v>51</v>
      </c>
      <c r="C226" s="0" t="s">
        <v>142</v>
      </c>
      <c r="D226" s="0" t="s">
        <v>154</v>
      </c>
      <c r="E226" s="0" t="s">
        <v>155</v>
      </c>
      <c r="F226" s="0" t="s">
        <v>129</v>
      </c>
      <c r="G226" s="0" t="n">
        <v>18</v>
      </c>
      <c r="H226" s="0" t="s">
        <v>141</v>
      </c>
      <c r="I226" s="10" t="n">
        <v>42327</v>
      </c>
      <c r="J226" s="11" t="n">
        <v>0.643055555555556</v>
      </c>
      <c r="K226" s="0" t="n">
        <v>6</v>
      </c>
      <c r="L226" s="0" t="n">
        <v>6</v>
      </c>
      <c r="M226" s="0" t="n">
        <v>15</v>
      </c>
      <c r="N226" s="0" t="n">
        <v>6</v>
      </c>
      <c r="O226" s="0" t="n">
        <v>6222</v>
      </c>
    </row>
    <row r="227" customFormat="false" ht="15" hidden="false" customHeight="false" outlineLevel="0" collapsed="false">
      <c r="A227" s="0" t="s">
        <v>36</v>
      </c>
      <c r="B227" s="0" t="s">
        <v>51</v>
      </c>
      <c r="C227" s="0" t="s">
        <v>142</v>
      </c>
      <c r="D227" s="0" t="s">
        <v>154</v>
      </c>
      <c r="E227" s="0" t="s">
        <v>155</v>
      </c>
      <c r="F227" s="0" t="s">
        <v>129</v>
      </c>
      <c r="G227" s="0" t="n">
        <v>18</v>
      </c>
      <c r="H227" s="0" t="s">
        <v>141</v>
      </c>
      <c r="I227" s="10" t="n">
        <v>42327</v>
      </c>
      <c r="J227" s="11" t="n">
        <v>0.644444444444444</v>
      </c>
      <c r="K227" s="0" t="n">
        <v>7</v>
      </c>
      <c r="L227" s="0" t="n">
        <v>7</v>
      </c>
      <c r="M227" s="0" t="n">
        <v>345</v>
      </c>
      <c r="N227" s="0" t="n">
        <v>5</v>
      </c>
      <c r="O227" s="0" t="n">
        <v>4443</v>
      </c>
    </row>
    <row r="228" customFormat="false" ht="15" hidden="false" customHeight="false" outlineLevel="0" collapsed="false">
      <c r="A228" s="0" t="s">
        <v>36</v>
      </c>
      <c r="B228" s="0" t="s">
        <v>51</v>
      </c>
      <c r="C228" s="0" t="s">
        <v>142</v>
      </c>
      <c r="D228" s="0" t="s">
        <v>154</v>
      </c>
      <c r="E228" s="0" t="s">
        <v>155</v>
      </c>
      <c r="F228" s="0" t="s">
        <v>129</v>
      </c>
      <c r="G228" s="0" t="n">
        <v>18</v>
      </c>
      <c r="H228" s="0" t="s">
        <v>141</v>
      </c>
      <c r="I228" s="10" t="n">
        <v>42327</v>
      </c>
      <c r="J228" s="11" t="n">
        <v>0.645138888888889</v>
      </c>
      <c r="K228" s="0" t="n">
        <v>8</v>
      </c>
      <c r="L228" s="0" t="n">
        <v>8</v>
      </c>
      <c r="M228" s="0" t="n">
        <v>24</v>
      </c>
      <c r="N228" s="0" t="n">
        <v>24</v>
      </c>
      <c r="O228" s="0" t="n">
        <v>2114</v>
      </c>
    </row>
    <row r="229" customFormat="false" ht="15" hidden="false" customHeight="false" outlineLevel="0" collapsed="false">
      <c r="A229" s="0" t="s">
        <v>36</v>
      </c>
      <c r="B229" s="0" t="s">
        <v>51</v>
      </c>
      <c r="C229" s="0" t="s">
        <v>142</v>
      </c>
      <c r="D229" s="0" t="s">
        <v>154</v>
      </c>
      <c r="E229" s="0" t="s">
        <v>155</v>
      </c>
      <c r="F229" s="0" t="s">
        <v>129</v>
      </c>
      <c r="G229" s="0" t="n">
        <v>18</v>
      </c>
      <c r="H229" s="0" t="s">
        <v>141</v>
      </c>
      <c r="I229" s="10" t="n">
        <v>42327</v>
      </c>
      <c r="J229" s="11" t="n">
        <v>0.645833333333333</v>
      </c>
      <c r="K229" s="0" t="n">
        <v>9</v>
      </c>
      <c r="L229" s="0" t="n">
        <v>9</v>
      </c>
      <c r="M229" s="0" t="n">
        <v>6</v>
      </c>
      <c r="N229" s="0" t="n">
        <v>6</v>
      </c>
      <c r="O229" s="0" t="n">
        <v>2433</v>
      </c>
    </row>
    <row r="230" customFormat="false" ht="15" hidden="false" customHeight="false" outlineLevel="0" collapsed="false">
      <c r="A230" s="0" t="s">
        <v>36</v>
      </c>
      <c r="B230" s="0" t="s">
        <v>51</v>
      </c>
      <c r="C230" s="0" t="s">
        <v>142</v>
      </c>
      <c r="D230" s="0" t="s">
        <v>154</v>
      </c>
      <c r="E230" s="0" t="s">
        <v>155</v>
      </c>
      <c r="F230" s="0" t="s">
        <v>129</v>
      </c>
      <c r="G230" s="0" t="n">
        <v>18</v>
      </c>
      <c r="H230" s="0" t="s">
        <v>141</v>
      </c>
      <c r="I230" s="10" t="n">
        <v>42327</v>
      </c>
      <c r="J230" s="11" t="n">
        <v>0.646527777777778</v>
      </c>
      <c r="K230" s="0" t="n">
        <v>10</v>
      </c>
      <c r="L230" s="0" t="n">
        <v>10</v>
      </c>
      <c r="M230" s="0" t="n">
        <v>4</v>
      </c>
      <c r="N230" s="0" t="n">
        <v>4</v>
      </c>
      <c r="O230" s="0" t="n">
        <v>1380</v>
      </c>
    </row>
    <row r="231" customFormat="false" ht="15" hidden="false" customHeight="false" outlineLevel="0" collapsed="false">
      <c r="A231" s="0" t="s">
        <v>36</v>
      </c>
      <c r="B231" s="0" t="s">
        <v>51</v>
      </c>
      <c r="C231" s="0" t="s">
        <v>142</v>
      </c>
      <c r="D231" s="0" t="s">
        <v>154</v>
      </c>
      <c r="E231" s="0" t="s">
        <v>155</v>
      </c>
      <c r="F231" s="0" t="s">
        <v>129</v>
      </c>
      <c r="G231" s="0" t="n">
        <v>18</v>
      </c>
      <c r="H231" s="0" t="s">
        <v>141</v>
      </c>
      <c r="I231" s="10" t="n">
        <v>42327</v>
      </c>
      <c r="J231" s="11" t="n">
        <v>0.647222222222222</v>
      </c>
      <c r="K231" s="0" t="n">
        <v>11</v>
      </c>
      <c r="L231" s="0" t="n">
        <v>11</v>
      </c>
      <c r="M231" s="0" t="n">
        <v>25</v>
      </c>
      <c r="N231" s="0" t="n">
        <v>25</v>
      </c>
      <c r="O231" s="0" t="n">
        <v>4360</v>
      </c>
    </row>
    <row r="232" customFormat="false" ht="15" hidden="false" customHeight="false" outlineLevel="0" collapsed="false">
      <c r="A232" s="0" t="s">
        <v>36</v>
      </c>
      <c r="B232" s="0" t="s">
        <v>51</v>
      </c>
      <c r="C232" s="0" t="s">
        <v>142</v>
      </c>
      <c r="D232" s="0" t="s">
        <v>154</v>
      </c>
      <c r="E232" s="0" t="s">
        <v>155</v>
      </c>
      <c r="F232" s="0" t="s">
        <v>129</v>
      </c>
      <c r="G232" s="0" t="n">
        <v>18</v>
      </c>
      <c r="H232" s="0" t="s">
        <v>141</v>
      </c>
      <c r="I232" s="10" t="n">
        <v>42327</v>
      </c>
      <c r="J232" s="11" t="n">
        <v>0.647222222222222</v>
      </c>
      <c r="K232" s="0" t="n">
        <v>12</v>
      </c>
      <c r="L232" s="0" t="n">
        <v>12</v>
      </c>
      <c r="M232" s="0" t="n">
        <v>5</v>
      </c>
      <c r="N232" s="0" t="n">
        <v>4</v>
      </c>
      <c r="O232" s="0" t="n">
        <v>7072</v>
      </c>
    </row>
    <row r="233" customFormat="false" ht="15" hidden="false" customHeight="false" outlineLevel="0" collapsed="false">
      <c r="A233" s="0" t="s">
        <v>36</v>
      </c>
      <c r="B233" s="0" t="s">
        <v>51</v>
      </c>
      <c r="C233" s="0" t="s">
        <v>142</v>
      </c>
      <c r="D233" s="0" t="s">
        <v>154</v>
      </c>
      <c r="E233" s="0" t="s">
        <v>155</v>
      </c>
      <c r="F233" s="0" t="s">
        <v>129</v>
      </c>
      <c r="G233" s="0" t="n">
        <v>18</v>
      </c>
      <c r="H233" s="0" t="s">
        <v>141</v>
      </c>
      <c r="I233" s="10" t="n">
        <v>42327</v>
      </c>
      <c r="J233" s="11" t="n">
        <v>0.647916666666667</v>
      </c>
      <c r="K233" s="0" t="n">
        <v>13</v>
      </c>
      <c r="L233" s="0" t="n">
        <v>13</v>
      </c>
      <c r="M233" s="0" t="n">
        <v>34</v>
      </c>
      <c r="N233" s="0" t="n">
        <v>5</v>
      </c>
      <c r="O233" s="0" t="n">
        <v>2003</v>
      </c>
    </row>
    <row r="234" customFormat="false" ht="15" hidden="false" customHeight="false" outlineLevel="0" collapsed="false">
      <c r="A234" s="0" t="s">
        <v>36</v>
      </c>
      <c r="B234" s="0" t="s">
        <v>51</v>
      </c>
      <c r="C234" s="0" t="s">
        <v>142</v>
      </c>
      <c r="D234" s="0" t="s">
        <v>154</v>
      </c>
      <c r="E234" s="0" t="s">
        <v>155</v>
      </c>
      <c r="F234" s="0" t="s">
        <v>129</v>
      </c>
      <c r="G234" s="0" t="n">
        <v>18</v>
      </c>
      <c r="H234" s="0" t="s">
        <v>141</v>
      </c>
      <c r="I234" s="10" t="n">
        <v>42327</v>
      </c>
      <c r="J234" s="11" t="n">
        <v>0.647916666666667</v>
      </c>
      <c r="K234" s="0" t="n">
        <v>14</v>
      </c>
      <c r="L234" s="0" t="n">
        <v>14</v>
      </c>
      <c r="M234" s="0" t="n">
        <v>35</v>
      </c>
      <c r="N234" s="0" t="n">
        <v>6</v>
      </c>
      <c r="O234" s="0" t="n">
        <v>3332</v>
      </c>
    </row>
    <row r="236" customFormat="false" ht="15" hidden="false" customHeight="false" outlineLevel="0" collapsed="false">
      <c r="A236" s="0" t="s">
        <v>95</v>
      </c>
    </row>
    <row r="238" customFormat="false" ht="15" hidden="false" customHeight="false" outlineLevel="0" collapsed="false">
      <c r="A238" s="0" t="s">
        <v>96</v>
      </c>
      <c r="B238" s="0" t="s">
        <v>97</v>
      </c>
      <c r="C238" s="0" t="s">
        <v>98</v>
      </c>
      <c r="D238" s="0" t="s">
        <v>99</v>
      </c>
      <c r="E238" s="0" t="s">
        <v>100</v>
      </c>
      <c r="F238" s="0" t="s">
        <v>101</v>
      </c>
      <c r="G238" s="0" t="s">
        <v>102</v>
      </c>
      <c r="H238" s="0" t="s">
        <v>103</v>
      </c>
      <c r="I238" s="0" t="s">
        <v>104</v>
      </c>
      <c r="J238" s="0" t="s">
        <v>16</v>
      </c>
      <c r="K238" s="0" t="s">
        <v>105</v>
      </c>
      <c r="L238" s="0" t="s">
        <v>106</v>
      </c>
      <c r="M238" s="0" t="s">
        <v>107</v>
      </c>
      <c r="N238" s="0" t="s">
        <v>108</v>
      </c>
      <c r="O238" s="0" t="s">
        <v>109</v>
      </c>
    </row>
    <row r="239" customFormat="false" ht="15" hidden="false" customHeight="false" outlineLevel="0" collapsed="false">
      <c r="A239" s="0" t="s">
        <v>38</v>
      </c>
      <c r="B239" s="0" t="s">
        <v>52</v>
      </c>
      <c r="C239" s="0" t="s">
        <v>156</v>
      </c>
      <c r="D239" s="0" t="s">
        <v>157</v>
      </c>
      <c r="E239" s="0" t="s">
        <v>158</v>
      </c>
      <c r="F239" s="0" t="s">
        <v>112</v>
      </c>
      <c r="G239" s="0" t="n">
        <v>23</v>
      </c>
      <c r="H239" s="0" t="s">
        <v>159</v>
      </c>
      <c r="I239" s="10" t="n">
        <v>42328</v>
      </c>
      <c r="J239" s="11" t="n">
        <v>0.56875</v>
      </c>
      <c r="K239" s="0" t="n">
        <v>1</v>
      </c>
      <c r="L239" s="0" t="n">
        <v>1</v>
      </c>
      <c r="M239" s="0" t="n">
        <v>15</v>
      </c>
      <c r="N239" s="0" t="n">
        <v>6</v>
      </c>
      <c r="O239" s="0" t="n">
        <v>102</v>
      </c>
    </row>
    <row r="240" customFormat="false" ht="15" hidden="false" customHeight="false" outlineLevel="0" collapsed="false">
      <c r="A240" s="0" t="s">
        <v>38</v>
      </c>
      <c r="B240" s="0" t="s">
        <v>52</v>
      </c>
      <c r="C240" s="0" t="s">
        <v>156</v>
      </c>
      <c r="D240" s="0" t="s">
        <v>157</v>
      </c>
      <c r="E240" s="0" t="s">
        <v>158</v>
      </c>
      <c r="F240" s="0" t="s">
        <v>112</v>
      </c>
      <c r="G240" s="0" t="n">
        <v>23</v>
      </c>
      <c r="H240" s="0" t="s">
        <v>159</v>
      </c>
      <c r="I240" s="10" t="n">
        <v>42328</v>
      </c>
      <c r="J240" s="11" t="n">
        <v>0.570833333333333</v>
      </c>
      <c r="K240" s="0" t="n">
        <v>2</v>
      </c>
      <c r="L240" s="0" t="n">
        <v>2</v>
      </c>
      <c r="M240" s="0" t="n">
        <v>45</v>
      </c>
      <c r="N240" s="0" t="n">
        <v>6</v>
      </c>
      <c r="O240" s="0" t="n">
        <v>116</v>
      </c>
    </row>
    <row r="241" customFormat="false" ht="15" hidden="false" customHeight="false" outlineLevel="0" collapsed="false">
      <c r="A241" s="0" t="s">
        <v>38</v>
      </c>
      <c r="B241" s="0" t="s">
        <v>52</v>
      </c>
      <c r="C241" s="0" t="s">
        <v>156</v>
      </c>
      <c r="D241" s="0" t="s">
        <v>157</v>
      </c>
      <c r="E241" s="0" t="s">
        <v>158</v>
      </c>
      <c r="F241" s="0" t="s">
        <v>112</v>
      </c>
      <c r="G241" s="0" t="n">
        <v>23</v>
      </c>
      <c r="H241" s="0" t="s">
        <v>159</v>
      </c>
      <c r="I241" s="10" t="n">
        <v>42328</v>
      </c>
      <c r="J241" s="11" t="n">
        <v>0.572222222222222</v>
      </c>
      <c r="K241" s="0" t="n">
        <v>3</v>
      </c>
      <c r="L241" s="0" t="n">
        <v>3</v>
      </c>
      <c r="M241" s="0" t="n">
        <v>6</v>
      </c>
      <c r="N241" s="0" t="n">
        <v>6</v>
      </c>
      <c r="O241" s="0" t="n">
        <v>110</v>
      </c>
    </row>
    <row r="242" customFormat="false" ht="15" hidden="false" customHeight="false" outlineLevel="0" collapsed="false">
      <c r="A242" s="0" t="s">
        <v>38</v>
      </c>
      <c r="B242" s="0" t="s">
        <v>52</v>
      </c>
      <c r="C242" s="0" t="s">
        <v>156</v>
      </c>
      <c r="D242" s="0" t="s">
        <v>157</v>
      </c>
      <c r="E242" s="0" t="s">
        <v>158</v>
      </c>
      <c r="F242" s="0" t="s">
        <v>112</v>
      </c>
      <c r="G242" s="0" t="n">
        <v>23</v>
      </c>
      <c r="H242" s="0" t="s">
        <v>159</v>
      </c>
      <c r="I242" s="10" t="n">
        <v>42328</v>
      </c>
      <c r="J242" s="11" t="n">
        <v>0.573611111111111</v>
      </c>
      <c r="K242" s="0" t="n">
        <v>4</v>
      </c>
      <c r="L242" s="0" t="n">
        <v>4</v>
      </c>
      <c r="M242" s="0" t="n">
        <v>4</v>
      </c>
      <c r="N242" s="0" t="n">
        <v>5</v>
      </c>
      <c r="O242" s="0" t="n">
        <v>132</v>
      </c>
    </row>
    <row r="243" customFormat="false" ht="15" hidden="false" customHeight="false" outlineLevel="0" collapsed="false">
      <c r="A243" s="0" t="s">
        <v>38</v>
      </c>
      <c r="B243" s="0" t="s">
        <v>52</v>
      </c>
      <c r="C243" s="0" t="s">
        <v>156</v>
      </c>
      <c r="D243" s="0" t="s">
        <v>157</v>
      </c>
      <c r="E243" s="0" t="s">
        <v>158</v>
      </c>
      <c r="F243" s="0" t="s">
        <v>112</v>
      </c>
      <c r="G243" s="0" t="n">
        <v>23</v>
      </c>
      <c r="H243" s="0" t="s">
        <v>159</v>
      </c>
      <c r="I243" s="10" t="n">
        <v>42328</v>
      </c>
      <c r="J243" s="11" t="n">
        <v>0.574305555555555</v>
      </c>
      <c r="K243" s="0" t="n">
        <v>5</v>
      </c>
      <c r="L243" s="0" t="n">
        <v>5</v>
      </c>
      <c r="M243" s="0" t="n">
        <v>5</v>
      </c>
      <c r="N243" s="0" t="n">
        <v>5</v>
      </c>
      <c r="O243" s="0" t="n">
        <v>4260</v>
      </c>
    </row>
    <row r="244" customFormat="false" ht="15" hidden="false" customHeight="false" outlineLevel="0" collapsed="false">
      <c r="A244" s="0" t="s">
        <v>38</v>
      </c>
      <c r="B244" s="0" t="s">
        <v>52</v>
      </c>
      <c r="C244" s="0" t="s">
        <v>156</v>
      </c>
      <c r="D244" s="0" t="s">
        <v>157</v>
      </c>
      <c r="E244" s="0" t="s">
        <v>158</v>
      </c>
      <c r="F244" s="0" t="s">
        <v>112</v>
      </c>
      <c r="G244" s="0" t="n">
        <v>23</v>
      </c>
      <c r="H244" s="0" t="s">
        <v>159</v>
      </c>
      <c r="I244" s="10" t="n">
        <v>42328</v>
      </c>
      <c r="J244" s="11" t="n">
        <v>0.577083333333333</v>
      </c>
      <c r="K244" s="0" t="n">
        <v>6</v>
      </c>
      <c r="L244" s="0" t="n">
        <v>6</v>
      </c>
      <c r="M244" s="0" t="n">
        <v>15</v>
      </c>
      <c r="N244" s="0" t="n">
        <v>6</v>
      </c>
      <c r="O244" s="0" t="n">
        <v>148</v>
      </c>
    </row>
    <row r="245" customFormat="false" ht="15" hidden="false" customHeight="false" outlineLevel="0" collapsed="false">
      <c r="A245" s="0" t="s">
        <v>38</v>
      </c>
      <c r="B245" s="0" t="s">
        <v>52</v>
      </c>
      <c r="C245" s="0" t="s">
        <v>156</v>
      </c>
      <c r="D245" s="0" t="s">
        <v>157</v>
      </c>
      <c r="E245" s="0" t="s">
        <v>158</v>
      </c>
      <c r="F245" s="0" t="s">
        <v>112</v>
      </c>
      <c r="G245" s="0" t="n">
        <v>23</v>
      </c>
      <c r="H245" s="0" t="s">
        <v>159</v>
      </c>
      <c r="I245" s="10" t="n">
        <v>42328</v>
      </c>
      <c r="J245" s="11" t="n">
        <v>0.577083333333333</v>
      </c>
      <c r="K245" s="0" t="n">
        <v>7</v>
      </c>
      <c r="L245" s="0" t="n">
        <v>7</v>
      </c>
      <c r="M245" s="0" t="n">
        <v>345</v>
      </c>
      <c r="N245" s="0" t="n">
        <v>34</v>
      </c>
      <c r="O245" s="0" t="n">
        <v>5700</v>
      </c>
    </row>
    <row r="246" customFormat="false" ht="15" hidden="false" customHeight="false" outlineLevel="0" collapsed="false">
      <c r="A246" s="0" t="s">
        <v>38</v>
      </c>
      <c r="B246" s="0" t="s">
        <v>52</v>
      </c>
      <c r="C246" s="0" t="s">
        <v>156</v>
      </c>
      <c r="D246" s="0" t="s">
        <v>157</v>
      </c>
      <c r="E246" s="0" t="s">
        <v>158</v>
      </c>
      <c r="F246" s="0" t="s">
        <v>112</v>
      </c>
      <c r="G246" s="0" t="n">
        <v>23</v>
      </c>
      <c r="H246" s="0" t="s">
        <v>159</v>
      </c>
      <c r="I246" s="10" t="n">
        <v>42328</v>
      </c>
      <c r="J246" s="11" t="n">
        <v>0.577083333333333</v>
      </c>
      <c r="K246" s="0" t="n">
        <v>8</v>
      </c>
      <c r="L246" s="0" t="n">
        <v>8</v>
      </c>
      <c r="M246" s="0" t="n">
        <v>24</v>
      </c>
      <c r="N246" s="0" t="n">
        <v>5</v>
      </c>
      <c r="O246" s="0" t="n">
        <v>113</v>
      </c>
    </row>
    <row r="247" customFormat="false" ht="15" hidden="false" customHeight="false" outlineLevel="0" collapsed="false">
      <c r="A247" s="0" t="s">
        <v>38</v>
      </c>
      <c r="B247" s="0" t="s">
        <v>52</v>
      </c>
      <c r="C247" s="0" t="s">
        <v>156</v>
      </c>
      <c r="D247" s="0" t="s">
        <v>157</v>
      </c>
      <c r="E247" s="0" t="s">
        <v>158</v>
      </c>
      <c r="F247" s="0" t="s">
        <v>112</v>
      </c>
      <c r="G247" s="0" t="n">
        <v>23</v>
      </c>
      <c r="H247" s="0" t="s">
        <v>159</v>
      </c>
      <c r="I247" s="10" t="n">
        <v>42328</v>
      </c>
      <c r="J247" s="11" t="n">
        <v>0.577083333333333</v>
      </c>
      <c r="K247" s="0" t="n">
        <v>9</v>
      </c>
      <c r="L247" s="0" t="n">
        <v>9</v>
      </c>
      <c r="M247" s="0" t="n">
        <v>6</v>
      </c>
      <c r="N247" s="0" t="n">
        <v>6</v>
      </c>
      <c r="O247" s="0" t="n">
        <v>110</v>
      </c>
    </row>
    <row r="248" customFormat="false" ht="15" hidden="false" customHeight="false" outlineLevel="0" collapsed="false">
      <c r="A248" s="0" t="s">
        <v>38</v>
      </c>
      <c r="B248" s="0" t="s">
        <v>52</v>
      </c>
      <c r="C248" s="0" t="s">
        <v>156</v>
      </c>
      <c r="D248" s="0" t="s">
        <v>157</v>
      </c>
      <c r="E248" s="0" t="s">
        <v>158</v>
      </c>
      <c r="F248" s="0" t="s">
        <v>112</v>
      </c>
      <c r="G248" s="0" t="n">
        <v>23</v>
      </c>
      <c r="H248" s="0" t="s">
        <v>159</v>
      </c>
      <c r="I248" s="10" t="n">
        <v>42328</v>
      </c>
      <c r="J248" s="11" t="n">
        <v>0.577083333333333</v>
      </c>
      <c r="K248" s="0" t="n">
        <v>10</v>
      </c>
      <c r="L248" s="0" t="n">
        <v>10</v>
      </c>
      <c r="M248" s="0" t="n">
        <v>4</v>
      </c>
      <c r="N248" s="0" t="n">
        <v>4</v>
      </c>
      <c r="O248" s="0" t="n">
        <v>9802</v>
      </c>
    </row>
    <row r="249" customFormat="false" ht="15" hidden="false" customHeight="false" outlineLevel="0" collapsed="false">
      <c r="A249" s="0" t="s">
        <v>38</v>
      </c>
      <c r="B249" s="0" t="s">
        <v>52</v>
      </c>
      <c r="C249" s="0" t="s">
        <v>156</v>
      </c>
      <c r="D249" s="0" t="s">
        <v>157</v>
      </c>
      <c r="E249" s="0" t="s">
        <v>158</v>
      </c>
      <c r="F249" s="0" t="s">
        <v>112</v>
      </c>
      <c r="G249" s="0" t="n">
        <v>23</v>
      </c>
      <c r="H249" s="0" t="s">
        <v>159</v>
      </c>
      <c r="I249" s="10" t="n">
        <v>42328</v>
      </c>
      <c r="J249" s="11" t="n">
        <v>0.577083333333333</v>
      </c>
      <c r="K249" s="0" t="n">
        <v>11</v>
      </c>
      <c r="L249" s="0" t="n">
        <v>11</v>
      </c>
      <c r="M249" s="0" t="n">
        <v>25</v>
      </c>
      <c r="N249" s="0" t="n">
        <v>6</v>
      </c>
      <c r="O249" s="0" t="n">
        <v>139</v>
      </c>
    </row>
    <row r="250" customFormat="false" ht="15" hidden="false" customHeight="false" outlineLevel="0" collapsed="false">
      <c r="A250" s="0" t="s">
        <v>38</v>
      </c>
      <c r="B250" s="0" t="s">
        <v>52</v>
      </c>
      <c r="C250" s="0" t="s">
        <v>156</v>
      </c>
      <c r="D250" s="0" t="s">
        <v>157</v>
      </c>
      <c r="E250" s="0" t="s">
        <v>158</v>
      </c>
      <c r="F250" s="0" t="s">
        <v>112</v>
      </c>
      <c r="G250" s="0" t="n">
        <v>23</v>
      </c>
      <c r="H250" s="0" t="s">
        <v>159</v>
      </c>
      <c r="I250" s="10" t="n">
        <v>42328</v>
      </c>
      <c r="J250" s="11" t="n">
        <v>0.577083333333333</v>
      </c>
      <c r="K250" s="0" t="n">
        <v>12</v>
      </c>
      <c r="L250" s="0" t="n">
        <v>12</v>
      </c>
      <c r="M250" s="0" t="s">
        <v>134</v>
      </c>
      <c r="N250" s="0" t="n">
        <v>10801</v>
      </c>
    </row>
    <row r="251" customFormat="false" ht="15" hidden="false" customHeight="false" outlineLevel="0" collapsed="false">
      <c r="A251" s="0" t="s">
        <v>38</v>
      </c>
      <c r="B251" s="0" t="s">
        <v>52</v>
      </c>
      <c r="C251" s="0" t="s">
        <v>156</v>
      </c>
      <c r="D251" s="0" t="s">
        <v>157</v>
      </c>
      <c r="E251" s="0" t="s">
        <v>158</v>
      </c>
      <c r="F251" s="0" t="s">
        <v>112</v>
      </c>
      <c r="G251" s="0" t="n">
        <v>23</v>
      </c>
      <c r="H251" s="0" t="s">
        <v>159</v>
      </c>
      <c r="I251" s="10" t="n">
        <v>42328</v>
      </c>
      <c r="J251" s="11" t="n">
        <v>0.577083333333333</v>
      </c>
      <c r="K251" s="0" t="n">
        <v>13</v>
      </c>
      <c r="L251" s="0" t="n">
        <v>13</v>
      </c>
      <c r="M251" s="0" t="n">
        <v>34</v>
      </c>
      <c r="N251" s="0" t="n">
        <v>4</v>
      </c>
      <c r="O251" s="0" t="n">
        <v>9319</v>
      </c>
    </row>
    <row r="252" customFormat="false" ht="15" hidden="false" customHeight="false" outlineLevel="0" collapsed="false">
      <c r="A252" s="0" t="s">
        <v>38</v>
      </c>
      <c r="B252" s="0" t="s">
        <v>52</v>
      </c>
      <c r="C252" s="0" t="s">
        <v>156</v>
      </c>
      <c r="D252" s="0" t="s">
        <v>157</v>
      </c>
      <c r="E252" s="0" t="s">
        <v>158</v>
      </c>
      <c r="F252" s="0" t="s">
        <v>112</v>
      </c>
      <c r="G252" s="0" t="n">
        <v>23</v>
      </c>
      <c r="H252" s="0" t="s">
        <v>159</v>
      </c>
      <c r="I252" s="10" t="n">
        <v>42328</v>
      </c>
      <c r="J252" s="11" t="n">
        <v>0.577083333333333</v>
      </c>
      <c r="K252" s="0" t="n">
        <v>14</v>
      </c>
      <c r="L252" s="0" t="n">
        <v>14</v>
      </c>
      <c r="M252" s="0" t="n">
        <v>35</v>
      </c>
      <c r="N252" s="0" t="n">
        <v>6</v>
      </c>
      <c r="O252" s="0" t="n">
        <v>371</v>
      </c>
    </row>
    <row r="255" customFormat="false" ht="15" hidden="false" customHeight="false" outlineLevel="0" collapsed="false">
      <c r="A255" s="0" t="s">
        <v>95</v>
      </c>
    </row>
    <row r="257" customFormat="false" ht="15" hidden="false" customHeight="false" outlineLevel="0" collapsed="false">
      <c r="A257" s="0" t="s">
        <v>96</v>
      </c>
      <c r="B257" s="0" t="s">
        <v>97</v>
      </c>
      <c r="C257" s="0" t="s">
        <v>98</v>
      </c>
      <c r="D257" s="0" t="s">
        <v>99</v>
      </c>
      <c r="E257" s="0" t="s">
        <v>100</v>
      </c>
      <c r="F257" s="0" t="s">
        <v>101</v>
      </c>
      <c r="G257" s="0" t="s">
        <v>102</v>
      </c>
      <c r="H257" s="0" t="s">
        <v>103</v>
      </c>
      <c r="I257" s="0" t="s">
        <v>104</v>
      </c>
      <c r="J257" s="0" t="s">
        <v>16</v>
      </c>
      <c r="K257" s="0" t="s">
        <v>105</v>
      </c>
      <c r="L257" s="0" t="s">
        <v>106</v>
      </c>
      <c r="M257" s="0" t="s">
        <v>107</v>
      </c>
      <c r="N257" s="0" t="s">
        <v>108</v>
      </c>
      <c r="O257" s="0" t="s">
        <v>109</v>
      </c>
    </row>
    <row r="258" customFormat="false" ht="15" hidden="false" customHeight="false" outlineLevel="0" collapsed="false">
      <c r="A258" s="0" t="s">
        <v>40</v>
      </c>
      <c r="B258" s="0" t="s">
        <v>53</v>
      </c>
      <c r="C258" s="0" t="s">
        <v>160</v>
      </c>
      <c r="D258" s="0" t="s">
        <v>153</v>
      </c>
      <c r="E258" s="0" t="n">
        <v>2</v>
      </c>
      <c r="F258" s="0" t="s">
        <v>120</v>
      </c>
      <c r="G258" s="0" t="n">
        <v>20</v>
      </c>
      <c r="H258" s="0" t="s">
        <v>117</v>
      </c>
      <c r="I258" s="10" t="n">
        <v>42328</v>
      </c>
      <c r="J258" s="11" t="n">
        <v>0.635416666666667</v>
      </c>
      <c r="K258" s="0" t="n">
        <v>1</v>
      </c>
      <c r="L258" s="0" t="n">
        <v>1</v>
      </c>
      <c r="M258" s="0" t="n">
        <v>15</v>
      </c>
      <c r="N258" s="0" t="n">
        <v>3</v>
      </c>
      <c r="O258" s="0" t="n">
        <v>6264</v>
      </c>
    </row>
    <row r="259" customFormat="false" ht="15" hidden="false" customHeight="false" outlineLevel="0" collapsed="false">
      <c r="A259" s="0" t="s">
        <v>40</v>
      </c>
      <c r="B259" s="0" t="s">
        <v>53</v>
      </c>
      <c r="C259" s="0" t="s">
        <v>160</v>
      </c>
      <c r="D259" s="0" t="s">
        <v>153</v>
      </c>
      <c r="E259" s="0" t="n">
        <v>2</v>
      </c>
      <c r="F259" s="0" t="s">
        <v>120</v>
      </c>
      <c r="G259" s="0" t="n">
        <v>20</v>
      </c>
      <c r="H259" s="0" t="s">
        <v>117</v>
      </c>
      <c r="I259" s="10" t="n">
        <v>42328</v>
      </c>
      <c r="J259" s="11" t="n">
        <v>0.6375</v>
      </c>
      <c r="K259" s="0" t="n">
        <v>2</v>
      </c>
      <c r="L259" s="0" t="n">
        <v>2</v>
      </c>
      <c r="M259" s="0" t="n">
        <v>45</v>
      </c>
      <c r="N259" s="0" t="n">
        <v>2</v>
      </c>
      <c r="O259" s="0" t="n">
        <v>7974</v>
      </c>
    </row>
    <row r="260" customFormat="false" ht="15" hidden="false" customHeight="false" outlineLevel="0" collapsed="false">
      <c r="A260" s="0" t="s">
        <v>40</v>
      </c>
      <c r="B260" s="0" t="s">
        <v>53</v>
      </c>
      <c r="C260" s="0" t="s">
        <v>160</v>
      </c>
      <c r="D260" s="0" t="s">
        <v>153</v>
      </c>
      <c r="E260" s="0" t="n">
        <v>2</v>
      </c>
      <c r="F260" s="0" t="s">
        <v>120</v>
      </c>
      <c r="G260" s="0" t="n">
        <v>20</v>
      </c>
      <c r="H260" s="0" t="s">
        <v>117</v>
      </c>
      <c r="I260" s="10" t="n">
        <v>42328</v>
      </c>
      <c r="J260" s="11" t="n">
        <v>0.638888888888889</v>
      </c>
      <c r="K260" s="0" t="n">
        <v>3</v>
      </c>
      <c r="L260" s="0" t="n">
        <v>3</v>
      </c>
      <c r="M260" s="0" t="n">
        <v>6</v>
      </c>
      <c r="N260" s="0" t="n">
        <v>6</v>
      </c>
      <c r="O260" s="0" t="n">
        <v>3441</v>
      </c>
    </row>
    <row r="261" customFormat="false" ht="15" hidden="false" customHeight="false" outlineLevel="0" collapsed="false">
      <c r="A261" s="0" t="s">
        <v>40</v>
      </c>
      <c r="B261" s="0" t="s">
        <v>53</v>
      </c>
      <c r="C261" s="0" t="s">
        <v>160</v>
      </c>
      <c r="D261" s="0" t="s">
        <v>153</v>
      </c>
      <c r="E261" s="0" t="n">
        <v>2</v>
      </c>
      <c r="F261" s="0" t="s">
        <v>120</v>
      </c>
      <c r="G261" s="0" t="n">
        <v>20</v>
      </c>
      <c r="H261" s="0" t="s">
        <v>117</v>
      </c>
      <c r="I261" s="10" t="n">
        <v>42328</v>
      </c>
      <c r="J261" s="11" t="n">
        <v>0.639583333333333</v>
      </c>
      <c r="K261" s="0" t="n">
        <v>4</v>
      </c>
      <c r="L261" s="0" t="n">
        <v>4</v>
      </c>
      <c r="M261" s="0" t="n">
        <v>4</v>
      </c>
      <c r="N261" s="0" t="n">
        <v>123</v>
      </c>
      <c r="O261" s="0" t="n">
        <v>3907</v>
      </c>
    </row>
    <row r="262" customFormat="false" ht="15" hidden="false" customHeight="false" outlineLevel="0" collapsed="false">
      <c r="A262" s="0" t="s">
        <v>40</v>
      </c>
      <c r="B262" s="0" t="s">
        <v>53</v>
      </c>
      <c r="C262" s="0" t="s">
        <v>160</v>
      </c>
      <c r="D262" s="0" t="s">
        <v>153</v>
      </c>
      <c r="E262" s="0" t="n">
        <v>2</v>
      </c>
      <c r="F262" s="0" t="s">
        <v>120</v>
      </c>
      <c r="G262" s="0" t="n">
        <v>20</v>
      </c>
      <c r="H262" s="0" t="s">
        <v>117</v>
      </c>
      <c r="I262" s="10" t="n">
        <v>42328</v>
      </c>
      <c r="J262" s="11" t="n">
        <v>0.640972222222222</v>
      </c>
      <c r="K262" s="0" t="n">
        <v>5</v>
      </c>
      <c r="L262" s="0" t="n">
        <v>5</v>
      </c>
      <c r="M262" s="0" t="n">
        <v>5</v>
      </c>
      <c r="N262" s="0" t="n">
        <v>123</v>
      </c>
      <c r="O262" s="0" t="n">
        <v>8313</v>
      </c>
    </row>
    <row r="263" customFormat="false" ht="15" hidden="false" customHeight="false" outlineLevel="0" collapsed="false">
      <c r="A263" s="0" t="s">
        <v>40</v>
      </c>
      <c r="B263" s="0" t="s">
        <v>53</v>
      </c>
      <c r="C263" s="0" t="s">
        <v>160</v>
      </c>
      <c r="D263" s="0" t="s">
        <v>153</v>
      </c>
      <c r="E263" s="0" t="n">
        <v>2</v>
      </c>
      <c r="F263" s="0" t="s">
        <v>120</v>
      </c>
      <c r="G263" s="0" t="n">
        <v>20</v>
      </c>
      <c r="H263" s="0" t="s">
        <v>117</v>
      </c>
      <c r="I263" s="10" t="n">
        <v>42328</v>
      </c>
      <c r="J263" s="11" t="n">
        <v>0.641666666666667</v>
      </c>
      <c r="K263" s="0" t="n">
        <v>6</v>
      </c>
      <c r="L263" s="0" t="n">
        <v>6</v>
      </c>
      <c r="M263" s="0" t="n">
        <v>15</v>
      </c>
      <c r="N263" s="0" t="n">
        <v>1234</v>
      </c>
      <c r="O263" s="0" t="n">
        <v>9095</v>
      </c>
    </row>
    <row r="264" customFormat="false" ht="15" hidden="false" customHeight="false" outlineLevel="0" collapsed="false">
      <c r="A264" s="0" t="s">
        <v>40</v>
      </c>
      <c r="B264" s="0" t="s">
        <v>53</v>
      </c>
      <c r="C264" s="0" t="s">
        <v>160</v>
      </c>
      <c r="D264" s="0" t="s">
        <v>153</v>
      </c>
      <c r="E264" s="0" t="n">
        <v>2</v>
      </c>
      <c r="F264" s="0" t="s">
        <v>120</v>
      </c>
      <c r="G264" s="0" t="n">
        <v>20</v>
      </c>
      <c r="H264" s="0" t="s">
        <v>117</v>
      </c>
      <c r="I264" s="10" t="n">
        <v>42328</v>
      </c>
      <c r="J264" s="11" t="n">
        <v>0.642361111111111</v>
      </c>
      <c r="K264" s="0" t="n">
        <v>7</v>
      </c>
      <c r="L264" s="0" t="n">
        <v>7</v>
      </c>
      <c r="M264" s="0" t="n">
        <v>345</v>
      </c>
      <c r="N264" s="0" t="n">
        <v>1234</v>
      </c>
      <c r="O264" s="0" t="n">
        <v>5470</v>
      </c>
    </row>
    <row r="265" customFormat="false" ht="15" hidden="false" customHeight="false" outlineLevel="0" collapsed="false">
      <c r="A265" s="0" t="s">
        <v>40</v>
      </c>
      <c r="B265" s="0" t="s">
        <v>53</v>
      </c>
      <c r="C265" s="0" t="s">
        <v>160</v>
      </c>
      <c r="D265" s="0" t="s">
        <v>153</v>
      </c>
      <c r="E265" s="0" t="n">
        <v>2</v>
      </c>
      <c r="F265" s="0" t="s">
        <v>120</v>
      </c>
      <c r="G265" s="0" t="n">
        <v>20</v>
      </c>
      <c r="H265" s="0" t="s">
        <v>117</v>
      </c>
      <c r="I265" s="10" t="n">
        <v>42328</v>
      </c>
      <c r="J265" s="11" t="n">
        <v>0.64375</v>
      </c>
      <c r="K265" s="0" t="n">
        <v>8</v>
      </c>
      <c r="L265" s="0" t="n">
        <v>8</v>
      </c>
      <c r="M265" s="0" t="n">
        <v>24</v>
      </c>
      <c r="N265" s="0" t="n">
        <v>123</v>
      </c>
      <c r="O265" s="0" t="n">
        <v>2688</v>
      </c>
    </row>
    <row r="266" customFormat="false" ht="15" hidden="false" customHeight="false" outlineLevel="0" collapsed="false">
      <c r="A266" s="0" t="s">
        <v>40</v>
      </c>
      <c r="B266" s="0" t="s">
        <v>53</v>
      </c>
      <c r="C266" s="0" t="s">
        <v>160</v>
      </c>
      <c r="D266" s="0" t="s">
        <v>153</v>
      </c>
      <c r="E266" s="0" t="n">
        <v>2</v>
      </c>
      <c r="F266" s="0" t="s">
        <v>120</v>
      </c>
      <c r="G266" s="0" t="n">
        <v>20</v>
      </c>
      <c r="H266" s="0" t="s">
        <v>117</v>
      </c>
      <c r="I266" s="10" t="n">
        <v>42328</v>
      </c>
      <c r="J266" s="11" t="n">
        <v>0.644444444444444</v>
      </c>
      <c r="K266" s="0" t="n">
        <v>9</v>
      </c>
      <c r="L266" s="0" t="n">
        <v>9</v>
      </c>
      <c r="M266" s="0" t="n">
        <v>6</v>
      </c>
      <c r="N266" s="0" t="n">
        <v>5</v>
      </c>
      <c r="O266" s="0" t="n">
        <v>1746</v>
      </c>
    </row>
    <row r="267" customFormat="false" ht="15" hidden="false" customHeight="false" outlineLevel="0" collapsed="false">
      <c r="A267" s="0" t="s">
        <v>40</v>
      </c>
      <c r="B267" s="0" t="s">
        <v>53</v>
      </c>
      <c r="C267" s="0" t="s">
        <v>160</v>
      </c>
      <c r="D267" s="0" t="s">
        <v>153</v>
      </c>
      <c r="E267" s="0" t="n">
        <v>2</v>
      </c>
      <c r="F267" s="0" t="s">
        <v>120</v>
      </c>
      <c r="G267" s="0" t="n">
        <v>20</v>
      </c>
      <c r="H267" s="0" t="s">
        <v>117</v>
      </c>
      <c r="I267" s="10" t="n">
        <v>42328</v>
      </c>
      <c r="J267" s="11" t="n">
        <v>0.645138888888889</v>
      </c>
      <c r="K267" s="0" t="n">
        <v>10</v>
      </c>
      <c r="L267" s="0" t="n">
        <v>10</v>
      </c>
      <c r="M267" s="0" t="n">
        <v>4</v>
      </c>
      <c r="N267" s="0" t="n">
        <v>1234</v>
      </c>
      <c r="O267" s="0" t="n">
        <v>1820</v>
      </c>
    </row>
    <row r="268" customFormat="false" ht="15" hidden="false" customHeight="false" outlineLevel="0" collapsed="false">
      <c r="A268" s="0" t="s">
        <v>40</v>
      </c>
      <c r="B268" s="0" t="s">
        <v>53</v>
      </c>
      <c r="C268" s="0" t="s">
        <v>160</v>
      </c>
      <c r="D268" s="0" t="s">
        <v>153</v>
      </c>
      <c r="E268" s="0" t="n">
        <v>2</v>
      </c>
      <c r="F268" s="0" t="s">
        <v>120</v>
      </c>
      <c r="G268" s="0" t="n">
        <v>20</v>
      </c>
      <c r="H268" s="0" t="s">
        <v>117</v>
      </c>
      <c r="I268" s="10" t="n">
        <v>42328</v>
      </c>
      <c r="J268" s="11" t="n">
        <v>0.646527777777778</v>
      </c>
      <c r="K268" s="0" t="n">
        <v>11</v>
      </c>
      <c r="L268" s="0" t="n">
        <v>11</v>
      </c>
      <c r="M268" s="0" t="n">
        <v>25</v>
      </c>
      <c r="N268" s="0" t="n">
        <v>1</v>
      </c>
      <c r="O268" s="0" t="n">
        <v>6024</v>
      </c>
    </row>
    <row r="269" customFormat="false" ht="15" hidden="false" customHeight="false" outlineLevel="0" collapsed="false">
      <c r="A269" s="0" t="s">
        <v>40</v>
      </c>
      <c r="B269" s="0" t="s">
        <v>53</v>
      </c>
      <c r="C269" s="0" t="s">
        <v>160</v>
      </c>
      <c r="D269" s="0" t="s">
        <v>153</v>
      </c>
      <c r="E269" s="0" t="n">
        <v>2</v>
      </c>
      <c r="F269" s="0" t="s">
        <v>120</v>
      </c>
      <c r="G269" s="0" t="n">
        <v>20</v>
      </c>
      <c r="H269" s="0" t="s">
        <v>117</v>
      </c>
      <c r="I269" s="10" t="n">
        <v>42328</v>
      </c>
      <c r="J269" s="11" t="n">
        <v>0.647222222222222</v>
      </c>
      <c r="K269" s="0" t="n">
        <v>12</v>
      </c>
      <c r="L269" s="0" t="n">
        <v>12</v>
      </c>
      <c r="M269" s="0" t="n">
        <v>5</v>
      </c>
      <c r="N269" s="0" t="n">
        <v>6</v>
      </c>
      <c r="O269" s="0" t="n">
        <v>5184</v>
      </c>
    </row>
    <row r="270" customFormat="false" ht="15" hidden="false" customHeight="false" outlineLevel="0" collapsed="false">
      <c r="A270" s="0" t="s">
        <v>40</v>
      </c>
      <c r="B270" s="0" t="s">
        <v>53</v>
      </c>
      <c r="C270" s="0" t="s">
        <v>160</v>
      </c>
      <c r="D270" s="0" t="s">
        <v>153</v>
      </c>
      <c r="E270" s="0" t="n">
        <v>2</v>
      </c>
      <c r="F270" s="0" t="s">
        <v>120</v>
      </c>
      <c r="G270" s="0" t="n">
        <v>20</v>
      </c>
      <c r="H270" s="0" t="s">
        <v>117</v>
      </c>
      <c r="I270" s="10" t="n">
        <v>42328</v>
      </c>
      <c r="J270" s="11" t="n">
        <v>0.648611111111111</v>
      </c>
      <c r="K270" s="0" t="n">
        <v>13</v>
      </c>
      <c r="L270" s="0" t="n">
        <v>13</v>
      </c>
      <c r="M270" s="0" t="n">
        <v>34</v>
      </c>
      <c r="N270" s="0" t="n">
        <v>123</v>
      </c>
      <c r="O270" s="0" t="n">
        <v>8301</v>
      </c>
    </row>
    <row r="271" customFormat="false" ht="15" hidden="false" customHeight="false" outlineLevel="0" collapsed="false">
      <c r="A271" s="0" t="s">
        <v>40</v>
      </c>
      <c r="B271" s="0" t="s">
        <v>53</v>
      </c>
      <c r="C271" s="0" t="s">
        <v>160</v>
      </c>
      <c r="D271" s="0" t="s">
        <v>153</v>
      </c>
      <c r="E271" s="0" t="n">
        <v>2</v>
      </c>
      <c r="F271" s="0" t="s">
        <v>120</v>
      </c>
      <c r="G271" s="0" t="n">
        <v>20</v>
      </c>
      <c r="H271" s="0" t="s">
        <v>117</v>
      </c>
      <c r="I271" s="10" t="n">
        <v>42328</v>
      </c>
      <c r="J271" s="11" t="n">
        <v>0.65</v>
      </c>
      <c r="K271" s="0" t="n">
        <v>14</v>
      </c>
      <c r="L271" s="0" t="n">
        <v>14</v>
      </c>
      <c r="M271" s="0" t="n">
        <v>35</v>
      </c>
      <c r="N271" s="0" t="n">
        <v>1</v>
      </c>
      <c r="O271" s="0" t="n">
        <v>5357</v>
      </c>
    </row>
    <row r="273" customFormat="false" ht="15" hidden="false" customHeight="false" outlineLevel="0" collapsed="false">
      <c r="A273" s="0" t="s">
        <v>95</v>
      </c>
    </row>
    <row r="275" customFormat="false" ht="15" hidden="false" customHeight="false" outlineLevel="0" collapsed="false">
      <c r="A275" s="0" t="s">
        <v>96</v>
      </c>
      <c r="B275" s="0" t="s">
        <v>97</v>
      </c>
      <c r="C275" s="0" t="s">
        <v>98</v>
      </c>
      <c r="D275" s="0" t="s">
        <v>99</v>
      </c>
      <c r="E275" s="0" t="s">
        <v>100</v>
      </c>
      <c r="F275" s="0" t="s">
        <v>101</v>
      </c>
      <c r="G275" s="0" t="s">
        <v>102</v>
      </c>
      <c r="H275" s="0" t="s">
        <v>103</v>
      </c>
      <c r="I275" s="0" t="s">
        <v>104</v>
      </c>
      <c r="J275" s="0" t="s">
        <v>16</v>
      </c>
      <c r="K275" s="0" t="s">
        <v>105</v>
      </c>
      <c r="L275" s="0" t="s">
        <v>106</v>
      </c>
      <c r="M275" s="0" t="s">
        <v>107</v>
      </c>
      <c r="N275" s="0" t="s">
        <v>108</v>
      </c>
      <c r="O275" s="0" t="s">
        <v>109</v>
      </c>
    </row>
    <row r="276" customFormat="false" ht="15" hidden="false" customHeight="false" outlineLevel="0" collapsed="false">
      <c r="A276" s="0" t="s">
        <v>36</v>
      </c>
      <c r="B276" s="0" t="s">
        <v>54</v>
      </c>
      <c r="C276" s="0" t="s">
        <v>142</v>
      </c>
      <c r="D276" s="0" t="s">
        <v>153</v>
      </c>
      <c r="E276" s="0" t="n">
        <v>2015</v>
      </c>
      <c r="F276" s="0" t="s">
        <v>120</v>
      </c>
      <c r="G276" s="0" t="n">
        <v>20</v>
      </c>
      <c r="H276" s="0" t="s">
        <v>161</v>
      </c>
      <c r="I276" s="10" t="n">
        <v>42328</v>
      </c>
      <c r="J276" s="11" t="n">
        <v>0.663194444444444</v>
      </c>
      <c r="K276" s="0" t="n">
        <v>1</v>
      </c>
      <c r="L276" s="0" t="n">
        <v>1</v>
      </c>
      <c r="M276" s="0" t="n">
        <v>15</v>
      </c>
      <c r="N276" s="0" t="n">
        <v>2</v>
      </c>
      <c r="O276" s="0" t="n">
        <v>4793</v>
      </c>
    </row>
    <row r="277" customFormat="false" ht="15" hidden="false" customHeight="false" outlineLevel="0" collapsed="false">
      <c r="A277" s="0" t="s">
        <v>36</v>
      </c>
      <c r="B277" s="0" t="s">
        <v>54</v>
      </c>
      <c r="C277" s="0" t="s">
        <v>142</v>
      </c>
      <c r="D277" s="0" t="s">
        <v>153</v>
      </c>
      <c r="E277" s="0" t="n">
        <v>2015</v>
      </c>
      <c r="F277" s="0" t="s">
        <v>120</v>
      </c>
      <c r="G277" s="0" t="n">
        <v>20</v>
      </c>
      <c r="H277" s="0" t="s">
        <v>161</v>
      </c>
      <c r="I277" s="10" t="n">
        <v>42328</v>
      </c>
      <c r="J277" s="11" t="n">
        <v>0.664583333333333</v>
      </c>
      <c r="K277" s="0" t="n">
        <v>2</v>
      </c>
      <c r="L277" s="0" t="n">
        <v>2</v>
      </c>
      <c r="M277" s="0" t="n">
        <v>45</v>
      </c>
      <c r="N277" s="0" t="n">
        <v>1</v>
      </c>
      <c r="O277" s="0" t="n">
        <v>3534</v>
      </c>
    </row>
    <row r="278" customFormat="false" ht="15" hidden="false" customHeight="false" outlineLevel="0" collapsed="false">
      <c r="A278" s="0" t="s">
        <v>36</v>
      </c>
      <c r="B278" s="0" t="s">
        <v>54</v>
      </c>
      <c r="C278" s="0" t="s">
        <v>142</v>
      </c>
      <c r="D278" s="0" t="s">
        <v>153</v>
      </c>
      <c r="E278" s="0" t="n">
        <v>2015</v>
      </c>
      <c r="F278" s="0" t="s">
        <v>120</v>
      </c>
      <c r="G278" s="0" t="n">
        <v>20</v>
      </c>
      <c r="H278" s="0" t="s">
        <v>161</v>
      </c>
      <c r="I278" s="10" t="n">
        <v>42328</v>
      </c>
      <c r="J278" s="11" t="n">
        <v>0.665277777777778</v>
      </c>
      <c r="K278" s="0" t="n">
        <v>3</v>
      </c>
      <c r="L278" s="0" t="n">
        <v>3</v>
      </c>
      <c r="M278" s="0" t="n">
        <v>6</v>
      </c>
      <c r="N278" s="0" t="n">
        <v>3</v>
      </c>
      <c r="O278" s="0" t="n">
        <v>1352</v>
      </c>
    </row>
    <row r="279" customFormat="false" ht="15" hidden="false" customHeight="false" outlineLevel="0" collapsed="false">
      <c r="A279" s="0" t="s">
        <v>36</v>
      </c>
      <c r="B279" s="0" t="s">
        <v>54</v>
      </c>
      <c r="C279" s="0" t="s">
        <v>142</v>
      </c>
      <c r="D279" s="0" t="s">
        <v>153</v>
      </c>
      <c r="E279" s="0" t="n">
        <v>2015</v>
      </c>
      <c r="F279" s="0" t="s">
        <v>120</v>
      </c>
      <c r="G279" s="0" t="n">
        <v>20</v>
      </c>
      <c r="H279" s="0" t="s">
        <v>161</v>
      </c>
      <c r="I279" s="10" t="n">
        <v>42328</v>
      </c>
      <c r="J279" s="11" t="n">
        <v>0.665972222222222</v>
      </c>
      <c r="K279" s="0" t="n">
        <v>4</v>
      </c>
      <c r="L279" s="0" t="n">
        <v>4</v>
      </c>
      <c r="M279" s="0" t="n">
        <v>4</v>
      </c>
      <c r="N279" s="0" t="n">
        <v>4</v>
      </c>
      <c r="O279" s="0" t="n">
        <v>5046</v>
      </c>
    </row>
    <row r="280" customFormat="false" ht="15" hidden="false" customHeight="false" outlineLevel="0" collapsed="false">
      <c r="A280" s="0" t="s">
        <v>36</v>
      </c>
      <c r="B280" s="0" t="s">
        <v>54</v>
      </c>
      <c r="C280" s="0" t="s">
        <v>142</v>
      </c>
      <c r="D280" s="0" t="s">
        <v>153</v>
      </c>
      <c r="E280" s="0" t="n">
        <v>2015</v>
      </c>
      <c r="F280" s="0" t="s">
        <v>120</v>
      </c>
      <c r="G280" s="0" t="n">
        <v>20</v>
      </c>
      <c r="H280" s="0" t="s">
        <v>161</v>
      </c>
      <c r="I280" s="10" t="n">
        <v>42328</v>
      </c>
      <c r="J280" s="11" t="n">
        <v>0.667361111111111</v>
      </c>
      <c r="K280" s="0" t="n">
        <v>5</v>
      </c>
      <c r="L280" s="0" t="n">
        <v>5</v>
      </c>
      <c r="M280" s="0" t="n">
        <v>5</v>
      </c>
      <c r="N280" s="0" t="n">
        <v>5</v>
      </c>
      <c r="O280" s="0" t="n">
        <v>1112</v>
      </c>
    </row>
    <row r="281" customFormat="false" ht="15" hidden="false" customHeight="false" outlineLevel="0" collapsed="false">
      <c r="A281" s="0" t="s">
        <v>36</v>
      </c>
      <c r="B281" s="0" t="s">
        <v>54</v>
      </c>
      <c r="C281" s="0" t="s">
        <v>142</v>
      </c>
      <c r="D281" s="0" t="s">
        <v>153</v>
      </c>
      <c r="E281" s="0" t="n">
        <v>2015</v>
      </c>
      <c r="F281" s="0" t="s">
        <v>120</v>
      </c>
      <c r="G281" s="0" t="n">
        <v>20</v>
      </c>
      <c r="H281" s="0" t="s">
        <v>161</v>
      </c>
      <c r="I281" s="10" t="n">
        <v>42328</v>
      </c>
      <c r="J281" s="11" t="n">
        <v>0.66875</v>
      </c>
      <c r="K281" s="0" t="n">
        <v>6</v>
      </c>
      <c r="L281" s="0" t="n">
        <v>6</v>
      </c>
      <c r="M281" s="0" t="n">
        <v>15</v>
      </c>
      <c r="N281" s="0" t="n">
        <v>5</v>
      </c>
      <c r="O281" s="0" t="n">
        <v>3996</v>
      </c>
    </row>
    <row r="282" customFormat="false" ht="15" hidden="false" customHeight="false" outlineLevel="0" collapsed="false">
      <c r="A282" s="0" t="s">
        <v>36</v>
      </c>
      <c r="B282" s="0" t="s">
        <v>54</v>
      </c>
      <c r="C282" s="0" t="s">
        <v>142</v>
      </c>
      <c r="D282" s="0" t="s">
        <v>153</v>
      </c>
      <c r="E282" s="0" t="n">
        <v>2015</v>
      </c>
      <c r="F282" s="0" t="s">
        <v>120</v>
      </c>
      <c r="G282" s="0" t="n">
        <v>20</v>
      </c>
      <c r="H282" s="0" t="s">
        <v>161</v>
      </c>
      <c r="I282" s="10" t="n">
        <v>42328</v>
      </c>
      <c r="J282" s="11" t="n">
        <v>0.66875</v>
      </c>
      <c r="K282" s="0" t="n">
        <v>7</v>
      </c>
      <c r="L282" s="0" t="n">
        <v>7</v>
      </c>
      <c r="M282" s="0" t="n">
        <v>345</v>
      </c>
      <c r="N282" s="0" t="n">
        <v>4</v>
      </c>
      <c r="O282" s="0" t="n">
        <v>3529</v>
      </c>
    </row>
    <row r="283" customFormat="false" ht="15" hidden="false" customHeight="false" outlineLevel="0" collapsed="false">
      <c r="A283" s="0" t="s">
        <v>36</v>
      </c>
      <c r="B283" s="0" t="s">
        <v>54</v>
      </c>
      <c r="C283" s="0" t="s">
        <v>142</v>
      </c>
      <c r="D283" s="0" t="s">
        <v>153</v>
      </c>
      <c r="E283" s="0" t="n">
        <v>2015</v>
      </c>
      <c r="F283" s="0" t="s">
        <v>120</v>
      </c>
      <c r="G283" s="0" t="n">
        <v>20</v>
      </c>
      <c r="H283" s="0" t="s">
        <v>161</v>
      </c>
      <c r="I283" s="10" t="n">
        <v>42328</v>
      </c>
      <c r="J283" s="11" t="n">
        <v>0.669444444444444</v>
      </c>
      <c r="K283" s="0" t="n">
        <v>8</v>
      </c>
      <c r="L283" s="0" t="n">
        <v>8</v>
      </c>
      <c r="M283" s="0" t="n">
        <v>24</v>
      </c>
      <c r="N283" s="0" t="n">
        <v>4</v>
      </c>
      <c r="O283" s="0" t="n">
        <v>4820</v>
      </c>
    </row>
    <row r="284" customFormat="false" ht="15" hidden="false" customHeight="false" outlineLevel="0" collapsed="false">
      <c r="A284" s="0" t="s">
        <v>36</v>
      </c>
      <c r="B284" s="0" t="s">
        <v>54</v>
      </c>
      <c r="C284" s="0" t="s">
        <v>142</v>
      </c>
      <c r="D284" s="0" t="s">
        <v>153</v>
      </c>
      <c r="E284" s="0" t="n">
        <v>2015</v>
      </c>
      <c r="F284" s="0" t="s">
        <v>120</v>
      </c>
      <c r="G284" s="0" t="n">
        <v>20</v>
      </c>
      <c r="H284" s="0" t="s">
        <v>161</v>
      </c>
      <c r="I284" s="10" t="n">
        <v>42328</v>
      </c>
      <c r="J284" s="11" t="n">
        <v>0.670138888888889</v>
      </c>
      <c r="K284" s="0" t="n">
        <v>9</v>
      </c>
      <c r="L284" s="0" t="n">
        <v>9</v>
      </c>
      <c r="M284" s="0" t="n">
        <v>6</v>
      </c>
      <c r="N284" s="0" t="n">
        <v>5</v>
      </c>
      <c r="O284" s="0" t="n">
        <v>7044</v>
      </c>
    </row>
    <row r="285" customFormat="false" ht="15" hidden="false" customHeight="false" outlineLevel="0" collapsed="false">
      <c r="A285" s="0" t="s">
        <v>36</v>
      </c>
      <c r="B285" s="0" t="s">
        <v>54</v>
      </c>
      <c r="C285" s="0" t="s">
        <v>142</v>
      </c>
      <c r="D285" s="0" t="s">
        <v>153</v>
      </c>
      <c r="E285" s="0" t="n">
        <v>2015</v>
      </c>
      <c r="F285" s="0" t="s">
        <v>120</v>
      </c>
      <c r="G285" s="0" t="n">
        <v>20</v>
      </c>
      <c r="H285" s="0" t="s">
        <v>161</v>
      </c>
      <c r="I285" s="10" t="n">
        <v>42328</v>
      </c>
      <c r="J285" s="11" t="n">
        <v>0.670138888888889</v>
      </c>
      <c r="K285" s="0" t="n">
        <v>10</v>
      </c>
      <c r="L285" s="0" t="n">
        <v>10</v>
      </c>
      <c r="M285" s="0" t="n">
        <v>4</v>
      </c>
      <c r="N285" s="0" t="n">
        <v>4</v>
      </c>
      <c r="O285" s="0" t="n">
        <v>1519</v>
      </c>
    </row>
    <row r="286" customFormat="false" ht="15" hidden="false" customHeight="false" outlineLevel="0" collapsed="false">
      <c r="A286" s="0" t="s">
        <v>36</v>
      </c>
      <c r="B286" s="0" t="s">
        <v>54</v>
      </c>
      <c r="C286" s="0" t="s">
        <v>142</v>
      </c>
      <c r="D286" s="0" t="s">
        <v>153</v>
      </c>
      <c r="E286" s="0" t="n">
        <v>2015</v>
      </c>
      <c r="F286" s="0" t="s">
        <v>120</v>
      </c>
      <c r="G286" s="0" t="n">
        <v>20</v>
      </c>
      <c r="H286" s="0" t="s">
        <v>161</v>
      </c>
      <c r="I286" s="10" t="n">
        <v>42328</v>
      </c>
      <c r="J286" s="11" t="n">
        <v>0.670833333333333</v>
      </c>
      <c r="K286" s="0" t="n">
        <v>11</v>
      </c>
      <c r="L286" s="0" t="n">
        <v>11</v>
      </c>
      <c r="M286" s="0" t="n">
        <v>25</v>
      </c>
      <c r="N286" s="0" t="n">
        <v>25</v>
      </c>
      <c r="O286" s="0" t="n">
        <v>5338</v>
      </c>
    </row>
    <row r="287" customFormat="false" ht="15" hidden="false" customHeight="false" outlineLevel="0" collapsed="false">
      <c r="A287" s="0" t="s">
        <v>36</v>
      </c>
      <c r="B287" s="0" t="s">
        <v>54</v>
      </c>
      <c r="C287" s="0" t="s">
        <v>142</v>
      </c>
      <c r="D287" s="0" t="s">
        <v>153</v>
      </c>
      <c r="E287" s="0" t="n">
        <v>2015</v>
      </c>
      <c r="F287" s="0" t="s">
        <v>120</v>
      </c>
      <c r="G287" s="0" t="n">
        <v>20</v>
      </c>
      <c r="H287" s="0" t="s">
        <v>161</v>
      </c>
      <c r="I287" s="10" t="n">
        <v>42328</v>
      </c>
      <c r="J287" s="11" t="n">
        <v>0.671527777777778</v>
      </c>
      <c r="K287" s="0" t="n">
        <v>12</v>
      </c>
      <c r="L287" s="0" t="n">
        <v>12</v>
      </c>
      <c r="M287" s="0" t="n">
        <v>5</v>
      </c>
      <c r="N287" s="0" t="n">
        <v>45</v>
      </c>
      <c r="O287" s="0" t="n">
        <v>2728</v>
      </c>
    </row>
    <row r="288" customFormat="false" ht="15" hidden="false" customHeight="false" outlineLevel="0" collapsed="false">
      <c r="A288" s="0" t="s">
        <v>36</v>
      </c>
      <c r="B288" s="0" t="s">
        <v>54</v>
      </c>
      <c r="C288" s="0" t="s">
        <v>142</v>
      </c>
      <c r="D288" s="0" t="s">
        <v>153</v>
      </c>
      <c r="E288" s="0" t="n">
        <v>2015</v>
      </c>
      <c r="F288" s="0" t="s">
        <v>120</v>
      </c>
      <c r="G288" s="0" t="n">
        <v>20</v>
      </c>
      <c r="H288" s="0" t="s">
        <v>161</v>
      </c>
      <c r="I288" s="10" t="n">
        <v>42328</v>
      </c>
      <c r="J288" s="11" t="n">
        <v>0.672916666666667</v>
      </c>
      <c r="K288" s="0" t="n">
        <v>13</v>
      </c>
      <c r="L288" s="0" t="n">
        <v>13</v>
      </c>
      <c r="M288" s="0" t="n">
        <v>34</v>
      </c>
      <c r="N288" s="0" t="n">
        <v>3</v>
      </c>
      <c r="O288" s="0" t="n">
        <v>3083</v>
      </c>
    </row>
    <row r="289" customFormat="false" ht="15" hidden="false" customHeight="false" outlineLevel="0" collapsed="false">
      <c r="A289" s="0" t="s">
        <v>36</v>
      </c>
      <c r="B289" s="0" t="s">
        <v>54</v>
      </c>
      <c r="C289" s="0" t="s">
        <v>142</v>
      </c>
      <c r="D289" s="0" t="s">
        <v>153</v>
      </c>
      <c r="E289" s="0" t="n">
        <v>2015</v>
      </c>
      <c r="F289" s="0" t="s">
        <v>120</v>
      </c>
      <c r="G289" s="0" t="n">
        <v>20</v>
      </c>
      <c r="H289" s="0" t="s">
        <v>161</v>
      </c>
      <c r="I289" s="10" t="n">
        <v>42328</v>
      </c>
      <c r="J289" s="11" t="n">
        <v>0.672916666666667</v>
      </c>
      <c r="K289" s="0" t="n">
        <v>14</v>
      </c>
      <c r="L289" s="0" t="n">
        <v>14</v>
      </c>
      <c r="M289" s="0" t="n">
        <v>35</v>
      </c>
      <c r="N289" s="0" t="n">
        <v>35</v>
      </c>
      <c r="O289" s="0" t="n">
        <v>6033</v>
      </c>
    </row>
    <row r="291" customFormat="false" ht="15" hidden="false" customHeight="false" outlineLevel="0" collapsed="false">
      <c r="A291" s="0" t="s">
        <v>95</v>
      </c>
    </row>
    <row r="293" customFormat="false" ht="15" hidden="false" customHeight="false" outlineLevel="0" collapsed="false">
      <c r="A293" s="0" t="s">
        <v>96</v>
      </c>
      <c r="B293" s="0" t="s">
        <v>97</v>
      </c>
      <c r="C293" s="0" t="s">
        <v>98</v>
      </c>
      <c r="D293" s="0" t="s">
        <v>99</v>
      </c>
      <c r="E293" s="0" t="s">
        <v>100</v>
      </c>
      <c r="F293" s="0" t="s">
        <v>101</v>
      </c>
      <c r="G293" s="0" t="s">
        <v>102</v>
      </c>
      <c r="H293" s="0" t="s">
        <v>103</v>
      </c>
      <c r="I293" s="0" t="s">
        <v>104</v>
      </c>
      <c r="J293" s="0" t="s">
        <v>16</v>
      </c>
      <c r="K293" s="0" t="s">
        <v>105</v>
      </c>
      <c r="L293" s="0" t="s">
        <v>106</v>
      </c>
      <c r="M293" s="0" t="s">
        <v>107</v>
      </c>
      <c r="N293" s="0" t="s">
        <v>108</v>
      </c>
      <c r="O293" s="0" t="s">
        <v>109</v>
      </c>
    </row>
    <row r="294" customFormat="false" ht="15" hidden="false" customHeight="false" outlineLevel="0" collapsed="false">
      <c r="A294" s="0" t="s">
        <v>38</v>
      </c>
      <c r="B294" s="0" t="s">
        <v>55</v>
      </c>
      <c r="C294" s="0" t="s">
        <v>148</v>
      </c>
      <c r="D294" s="0" t="s">
        <v>162</v>
      </c>
      <c r="E294" s="0" t="n">
        <v>2015</v>
      </c>
      <c r="F294" s="0" t="s">
        <v>129</v>
      </c>
      <c r="G294" s="0" t="n">
        <v>22</v>
      </c>
      <c r="H294" s="0" t="s">
        <v>163</v>
      </c>
      <c r="I294" s="10" t="n">
        <v>42328</v>
      </c>
      <c r="J294" s="11" t="n">
        <v>0.705555555555556</v>
      </c>
      <c r="K294" s="0" t="n">
        <v>1</v>
      </c>
      <c r="L294" s="0" t="n">
        <v>1</v>
      </c>
      <c r="M294" s="0" t="n">
        <v>15</v>
      </c>
      <c r="N294" s="0" t="n">
        <v>1</v>
      </c>
      <c r="O294" s="0" t="n">
        <v>2513</v>
      </c>
    </row>
    <row r="295" customFormat="false" ht="15" hidden="false" customHeight="false" outlineLevel="0" collapsed="false">
      <c r="A295" s="0" t="s">
        <v>38</v>
      </c>
      <c r="B295" s="0" t="s">
        <v>55</v>
      </c>
      <c r="C295" s="0" t="s">
        <v>148</v>
      </c>
      <c r="D295" s="0" t="s">
        <v>162</v>
      </c>
      <c r="E295" s="0" t="n">
        <v>2015</v>
      </c>
      <c r="F295" s="0" t="s">
        <v>129</v>
      </c>
      <c r="G295" s="0" t="n">
        <v>22</v>
      </c>
      <c r="H295" s="0" t="s">
        <v>163</v>
      </c>
      <c r="I295" s="10" t="n">
        <v>42328</v>
      </c>
      <c r="J295" s="11" t="n">
        <v>0.705555555555556</v>
      </c>
      <c r="K295" s="0" t="n">
        <v>2</v>
      </c>
      <c r="L295" s="0" t="n">
        <v>2</v>
      </c>
      <c r="M295" s="0" t="n">
        <v>45</v>
      </c>
      <c r="N295" s="0" t="n">
        <v>4</v>
      </c>
      <c r="O295" s="0" t="n">
        <v>2178</v>
      </c>
    </row>
    <row r="296" customFormat="false" ht="15" hidden="false" customHeight="false" outlineLevel="0" collapsed="false">
      <c r="A296" s="0" t="s">
        <v>38</v>
      </c>
      <c r="B296" s="0" t="s">
        <v>55</v>
      </c>
      <c r="C296" s="0" t="s">
        <v>148</v>
      </c>
      <c r="D296" s="0" t="s">
        <v>162</v>
      </c>
      <c r="E296" s="0" t="n">
        <v>2015</v>
      </c>
      <c r="F296" s="0" t="s">
        <v>129</v>
      </c>
      <c r="G296" s="0" t="n">
        <v>22</v>
      </c>
      <c r="H296" s="0" t="s">
        <v>163</v>
      </c>
      <c r="I296" s="10" t="n">
        <v>42328</v>
      </c>
      <c r="J296" s="11" t="n">
        <v>0.706944444444444</v>
      </c>
      <c r="K296" s="0" t="n">
        <v>3</v>
      </c>
      <c r="L296" s="0" t="n">
        <v>3</v>
      </c>
      <c r="M296" s="0" t="n">
        <v>6</v>
      </c>
      <c r="N296" s="0" t="n">
        <v>6</v>
      </c>
      <c r="O296" s="0" t="n">
        <v>2102</v>
      </c>
    </row>
    <row r="297" customFormat="false" ht="15" hidden="false" customHeight="false" outlineLevel="0" collapsed="false">
      <c r="A297" s="0" t="s">
        <v>38</v>
      </c>
      <c r="B297" s="0" t="s">
        <v>55</v>
      </c>
      <c r="C297" s="0" t="s">
        <v>148</v>
      </c>
      <c r="D297" s="0" t="s">
        <v>162</v>
      </c>
      <c r="E297" s="0" t="n">
        <v>2015</v>
      </c>
      <c r="F297" s="0" t="s">
        <v>129</v>
      </c>
      <c r="G297" s="0" t="n">
        <v>22</v>
      </c>
      <c r="H297" s="0" t="s">
        <v>163</v>
      </c>
      <c r="I297" s="10" t="n">
        <v>42328</v>
      </c>
      <c r="J297" s="11" t="n">
        <v>0.706944444444444</v>
      </c>
      <c r="K297" s="0" t="n">
        <v>4</v>
      </c>
      <c r="L297" s="0" t="n">
        <v>4</v>
      </c>
      <c r="M297" s="0" t="n">
        <v>4</v>
      </c>
      <c r="N297" s="0" t="n">
        <v>5</v>
      </c>
      <c r="O297" s="0" t="n">
        <v>3187</v>
      </c>
    </row>
    <row r="298" customFormat="false" ht="15" hidden="false" customHeight="false" outlineLevel="0" collapsed="false">
      <c r="A298" s="0" t="s">
        <v>38</v>
      </c>
      <c r="B298" s="0" t="s">
        <v>55</v>
      </c>
      <c r="C298" s="0" t="s">
        <v>148</v>
      </c>
      <c r="D298" s="0" t="s">
        <v>162</v>
      </c>
      <c r="E298" s="0" t="n">
        <v>2015</v>
      </c>
      <c r="F298" s="0" t="s">
        <v>129</v>
      </c>
      <c r="G298" s="0" t="n">
        <v>22</v>
      </c>
      <c r="H298" s="0" t="s">
        <v>163</v>
      </c>
      <c r="I298" s="10" t="n">
        <v>42328</v>
      </c>
      <c r="J298" s="11" t="n">
        <v>0.707638888888889</v>
      </c>
      <c r="K298" s="0" t="n">
        <v>5</v>
      </c>
      <c r="L298" s="0" t="n">
        <v>5</v>
      </c>
      <c r="M298" s="0" t="n">
        <v>5</v>
      </c>
      <c r="N298" s="0" t="n">
        <v>4</v>
      </c>
      <c r="O298" s="0" t="n">
        <v>1514</v>
      </c>
    </row>
    <row r="299" customFormat="false" ht="15" hidden="false" customHeight="false" outlineLevel="0" collapsed="false">
      <c r="A299" s="0" t="s">
        <v>38</v>
      </c>
      <c r="B299" s="0" t="s">
        <v>55</v>
      </c>
      <c r="C299" s="0" t="s">
        <v>148</v>
      </c>
      <c r="D299" s="0" t="s">
        <v>162</v>
      </c>
      <c r="E299" s="0" t="n">
        <v>2015</v>
      </c>
      <c r="F299" s="0" t="s">
        <v>129</v>
      </c>
      <c r="G299" s="0" t="n">
        <v>22</v>
      </c>
      <c r="H299" s="0" t="s">
        <v>163</v>
      </c>
      <c r="I299" s="10" t="n">
        <v>42328</v>
      </c>
      <c r="J299" s="11" t="n">
        <v>0.708333333333333</v>
      </c>
      <c r="K299" s="0" t="n">
        <v>6</v>
      </c>
      <c r="L299" s="0" t="n">
        <v>6</v>
      </c>
      <c r="M299" s="0" t="n">
        <v>15</v>
      </c>
      <c r="N299" s="0" t="n">
        <v>5</v>
      </c>
      <c r="O299" s="0" t="n">
        <v>3148</v>
      </c>
    </row>
    <row r="300" customFormat="false" ht="15" hidden="false" customHeight="false" outlineLevel="0" collapsed="false">
      <c r="A300" s="0" t="s">
        <v>38</v>
      </c>
      <c r="B300" s="0" t="s">
        <v>55</v>
      </c>
      <c r="C300" s="0" t="s">
        <v>148</v>
      </c>
      <c r="D300" s="0" t="s">
        <v>162</v>
      </c>
      <c r="E300" s="0" t="n">
        <v>2015</v>
      </c>
      <c r="F300" s="0" t="s">
        <v>129</v>
      </c>
      <c r="G300" s="0" t="n">
        <v>22</v>
      </c>
      <c r="H300" s="0" t="s">
        <v>163</v>
      </c>
      <c r="I300" s="10" t="n">
        <v>42328</v>
      </c>
      <c r="J300" s="11" t="n">
        <v>0.709027777777778</v>
      </c>
      <c r="K300" s="0" t="n">
        <v>7</v>
      </c>
      <c r="L300" s="0" t="n">
        <v>7</v>
      </c>
      <c r="M300" s="0" t="n">
        <v>345</v>
      </c>
      <c r="N300" s="0" t="n">
        <v>4</v>
      </c>
      <c r="O300" s="0" t="n">
        <v>4393</v>
      </c>
    </row>
    <row r="301" customFormat="false" ht="15" hidden="false" customHeight="false" outlineLevel="0" collapsed="false">
      <c r="A301" s="0" t="s">
        <v>38</v>
      </c>
      <c r="B301" s="0" t="s">
        <v>55</v>
      </c>
      <c r="C301" s="0" t="s">
        <v>148</v>
      </c>
      <c r="D301" s="0" t="s">
        <v>162</v>
      </c>
      <c r="E301" s="0" t="n">
        <v>2015</v>
      </c>
      <c r="F301" s="0" t="s">
        <v>129</v>
      </c>
      <c r="G301" s="0" t="n">
        <v>22</v>
      </c>
      <c r="H301" s="0" t="s">
        <v>163</v>
      </c>
      <c r="I301" s="10" t="n">
        <v>42328</v>
      </c>
      <c r="J301" s="11" t="n">
        <v>0.709722222222222</v>
      </c>
      <c r="K301" s="0" t="n">
        <v>8</v>
      </c>
      <c r="L301" s="0" t="n">
        <v>8</v>
      </c>
      <c r="M301" s="0" t="n">
        <v>24</v>
      </c>
      <c r="N301" s="0" t="n">
        <v>4</v>
      </c>
      <c r="O301" s="0" t="n">
        <v>1937</v>
      </c>
    </row>
    <row r="302" customFormat="false" ht="15" hidden="false" customHeight="false" outlineLevel="0" collapsed="false">
      <c r="A302" s="0" t="s">
        <v>38</v>
      </c>
      <c r="B302" s="0" t="s">
        <v>55</v>
      </c>
      <c r="C302" s="0" t="s">
        <v>148</v>
      </c>
      <c r="D302" s="0" t="s">
        <v>162</v>
      </c>
      <c r="E302" s="0" t="n">
        <v>2015</v>
      </c>
      <c r="F302" s="0" t="s">
        <v>129</v>
      </c>
      <c r="G302" s="0" t="n">
        <v>22</v>
      </c>
      <c r="H302" s="0" t="s">
        <v>163</v>
      </c>
      <c r="I302" s="10" t="n">
        <v>42328</v>
      </c>
      <c r="J302" s="11" t="n">
        <v>0.709722222222222</v>
      </c>
      <c r="K302" s="0" t="n">
        <v>9</v>
      </c>
      <c r="L302" s="0" t="n">
        <v>9</v>
      </c>
      <c r="M302" s="0" t="n">
        <v>6</v>
      </c>
      <c r="N302" s="0" t="n">
        <v>6</v>
      </c>
      <c r="O302" s="0" t="n">
        <v>2148</v>
      </c>
    </row>
    <row r="303" customFormat="false" ht="15" hidden="false" customHeight="false" outlineLevel="0" collapsed="false">
      <c r="A303" s="0" t="s">
        <v>38</v>
      </c>
      <c r="B303" s="0" t="s">
        <v>55</v>
      </c>
      <c r="C303" s="0" t="s">
        <v>148</v>
      </c>
      <c r="D303" s="0" t="s">
        <v>162</v>
      </c>
      <c r="E303" s="0" t="n">
        <v>2015</v>
      </c>
      <c r="F303" s="0" t="s">
        <v>129</v>
      </c>
      <c r="G303" s="0" t="n">
        <v>22</v>
      </c>
      <c r="H303" s="0" t="s">
        <v>163</v>
      </c>
      <c r="I303" s="10" t="n">
        <v>42328</v>
      </c>
      <c r="J303" s="11" t="n">
        <v>0.709722222222222</v>
      </c>
      <c r="K303" s="0" t="n">
        <v>10</v>
      </c>
      <c r="L303" s="0" t="n">
        <v>10</v>
      </c>
      <c r="M303" s="0" t="n">
        <v>4</v>
      </c>
      <c r="N303" s="0" t="n">
        <v>5</v>
      </c>
      <c r="O303" s="0" t="n">
        <v>1099</v>
      </c>
    </row>
    <row r="304" customFormat="false" ht="15" hidden="false" customHeight="false" outlineLevel="0" collapsed="false">
      <c r="A304" s="0" t="s">
        <v>38</v>
      </c>
      <c r="B304" s="0" t="s">
        <v>55</v>
      </c>
      <c r="C304" s="0" t="s">
        <v>148</v>
      </c>
      <c r="D304" s="0" t="s">
        <v>162</v>
      </c>
      <c r="E304" s="0" t="n">
        <v>2015</v>
      </c>
      <c r="F304" s="0" t="s">
        <v>129</v>
      </c>
      <c r="G304" s="0" t="n">
        <v>22</v>
      </c>
      <c r="H304" s="0" t="s">
        <v>163</v>
      </c>
      <c r="I304" s="10" t="n">
        <v>42328</v>
      </c>
      <c r="J304" s="11" t="n">
        <v>0.710416666666667</v>
      </c>
      <c r="K304" s="0" t="n">
        <v>11</v>
      </c>
      <c r="L304" s="0" t="n">
        <v>11</v>
      </c>
      <c r="M304" s="0" t="n">
        <v>25</v>
      </c>
      <c r="N304" s="0" t="n">
        <v>5</v>
      </c>
      <c r="O304" s="0" t="n">
        <v>1492</v>
      </c>
    </row>
    <row r="305" customFormat="false" ht="15" hidden="false" customHeight="false" outlineLevel="0" collapsed="false">
      <c r="A305" s="0" t="s">
        <v>38</v>
      </c>
      <c r="B305" s="0" t="s">
        <v>55</v>
      </c>
      <c r="C305" s="0" t="s">
        <v>148</v>
      </c>
      <c r="D305" s="0" t="s">
        <v>162</v>
      </c>
      <c r="E305" s="0" t="n">
        <v>2015</v>
      </c>
      <c r="F305" s="0" t="s">
        <v>129</v>
      </c>
      <c r="G305" s="0" t="n">
        <v>22</v>
      </c>
      <c r="H305" s="0" t="s">
        <v>163</v>
      </c>
      <c r="I305" s="10" t="n">
        <v>42328</v>
      </c>
      <c r="J305" s="11" t="n">
        <v>0.711111111111111</v>
      </c>
      <c r="K305" s="0" t="n">
        <v>12</v>
      </c>
      <c r="L305" s="0" t="n">
        <v>12</v>
      </c>
      <c r="M305" s="0" t="n">
        <v>5</v>
      </c>
      <c r="N305" s="0" t="n">
        <v>5</v>
      </c>
      <c r="O305" s="0" t="n">
        <v>3289</v>
      </c>
    </row>
    <row r="306" customFormat="false" ht="15" hidden="false" customHeight="false" outlineLevel="0" collapsed="false">
      <c r="A306" s="0" t="s">
        <v>38</v>
      </c>
      <c r="B306" s="0" t="s">
        <v>55</v>
      </c>
      <c r="C306" s="0" t="s">
        <v>148</v>
      </c>
      <c r="D306" s="0" t="s">
        <v>162</v>
      </c>
      <c r="E306" s="0" t="n">
        <v>2015</v>
      </c>
      <c r="F306" s="0" t="s">
        <v>129</v>
      </c>
      <c r="G306" s="0" t="n">
        <v>22</v>
      </c>
      <c r="H306" s="0" t="s">
        <v>163</v>
      </c>
      <c r="I306" s="10" t="n">
        <v>42328</v>
      </c>
      <c r="J306" s="11" t="n">
        <v>0.711805555555555</v>
      </c>
      <c r="K306" s="0" t="n">
        <v>13</v>
      </c>
      <c r="L306" s="0" t="n">
        <v>13</v>
      </c>
      <c r="M306" s="0" t="n">
        <v>34</v>
      </c>
      <c r="N306" s="0" t="n">
        <v>5</v>
      </c>
      <c r="O306" s="0" t="n">
        <v>785</v>
      </c>
    </row>
    <row r="307" customFormat="false" ht="15" hidden="false" customHeight="false" outlineLevel="0" collapsed="false">
      <c r="A307" s="0" t="s">
        <v>38</v>
      </c>
      <c r="B307" s="0" t="s">
        <v>55</v>
      </c>
      <c r="C307" s="0" t="s">
        <v>148</v>
      </c>
      <c r="D307" s="0" t="s">
        <v>162</v>
      </c>
      <c r="E307" s="0" t="n">
        <v>2015</v>
      </c>
      <c r="F307" s="0" t="s">
        <v>129</v>
      </c>
      <c r="G307" s="0" t="n">
        <v>22</v>
      </c>
      <c r="H307" s="0" t="s">
        <v>163</v>
      </c>
      <c r="I307" s="10" t="n">
        <v>42328</v>
      </c>
      <c r="J307" s="11" t="n">
        <v>0.711805555555555</v>
      </c>
      <c r="K307" s="0" t="n">
        <v>14</v>
      </c>
      <c r="L307" s="0" t="n">
        <v>14</v>
      </c>
      <c r="M307" s="0" t="n">
        <v>35</v>
      </c>
      <c r="N307" s="0" t="n">
        <v>5</v>
      </c>
      <c r="O307" s="0" t="n">
        <v>4172</v>
      </c>
    </row>
    <row r="309" customFormat="false" ht="15" hidden="false" customHeight="false" outlineLevel="0" collapsed="false">
      <c r="A309" s="0" t="s">
        <v>95</v>
      </c>
    </row>
    <row r="311" customFormat="false" ht="15" hidden="false" customHeight="false" outlineLevel="0" collapsed="false">
      <c r="A311" s="0" t="s">
        <v>96</v>
      </c>
      <c r="B311" s="0" t="s">
        <v>97</v>
      </c>
      <c r="C311" s="0" t="s">
        <v>98</v>
      </c>
      <c r="D311" s="0" t="s">
        <v>99</v>
      </c>
      <c r="E311" s="0" t="s">
        <v>100</v>
      </c>
      <c r="F311" s="0" t="s">
        <v>101</v>
      </c>
      <c r="G311" s="0" t="s">
        <v>102</v>
      </c>
      <c r="H311" s="0" t="s">
        <v>103</v>
      </c>
      <c r="I311" s="0" t="s">
        <v>104</v>
      </c>
      <c r="J311" s="0" t="s">
        <v>16</v>
      </c>
      <c r="K311" s="0" t="s">
        <v>105</v>
      </c>
      <c r="L311" s="0" t="s">
        <v>106</v>
      </c>
      <c r="M311" s="0" t="s">
        <v>107</v>
      </c>
      <c r="N311" s="0" t="s">
        <v>108</v>
      </c>
      <c r="O311" s="0" t="s">
        <v>109</v>
      </c>
    </row>
    <row r="312" customFormat="false" ht="15" hidden="false" customHeight="false" outlineLevel="0" collapsed="false">
      <c r="A312" s="0" t="s">
        <v>40</v>
      </c>
      <c r="B312" s="0" t="s">
        <v>164</v>
      </c>
      <c r="C312" s="0" t="s">
        <v>165</v>
      </c>
      <c r="D312" s="0" t="s">
        <v>115</v>
      </c>
      <c r="E312" s="0" t="n">
        <v>1</v>
      </c>
      <c r="F312" s="0" t="s">
        <v>116</v>
      </c>
      <c r="G312" s="0" t="n">
        <v>18</v>
      </c>
      <c r="H312" s="0" t="s">
        <v>117</v>
      </c>
      <c r="I312" s="10" t="n">
        <v>42331</v>
      </c>
      <c r="J312" s="11" t="n">
        <v>0.55625</v>
      </c>
      <c r="K312" s="0" t="n">
        <v>1</v>
      </c>
      <c r="L312" s="0" t="n">
        <v>1</v>
      </c>
      <c r="M312" s="0" t="n">
        <v>15</v>
      </c>
      <c r="N312" s="0" t="n">
        <v>12</v>
      </c>
      <c r="O312" s="0" t="n">
        <v>7955</v>
      </c>
    </row>
    <row r="313" customFormat="false" ht="15" hidden="false" customHeight="false" outlineLevel="0" collapsed="false">
      <c r="A313" s="0" t="s">
        <v>40</v>
      </c>
      <c r="B313" s="0" t="s">
        <v>164</v>
      </c>
      <c r="C313" s="0" t="s">
        <v>165</v>
      </c>
      <c r="D313" s="0" t="s">
        <v>115</v>
      </c>
      <c r="E313" s="0" t="n">
        <v>1</v>
      </c>
      <c r="F313" s="0" t="s">
        <v>116</v>
      </c>
      <c r="G313" s="0" t="n">
        <v>18</v>
      </c>
      <c r="H313" s="0" t="s">
        <v>117</v>
      </c>
      <c r="I313" s="10" t="n">
        <v>42331</v>
      </c>
      <c r="J313" s="11" t="n">
        <v>0.557638888888889</v>
      </c>
      <c r="K313" s="0" t="n">
        <v>2</v>
      </c>
      <c r="L313" s="0" t="n">
        <v>2</v>
      </c>
      <c r="M313" s="0" t="n">
        <v>45</v>
      </c>
      <c r="N313" s="0" t="n">
        <v>2</v>
      </c>
      <c r="O313" s="0" t="n">
        <v>6962</v>
      </c>
    </row>
    <row r="314" customFormat="false" ht="15" hidden="false" customHeight="false" outlineLevel="0" collapsed="false">
      <c r="A314" s="0" t="s">
        <v>40</v>
      </c>
      <c r="B314" s="0" t="s">
        <v>164</v>
      </c>
      <c r="C314" s="0" t="s">
        <v>165</v>
      </c>
      <c r="D314" s="0" t="s">
        <v>115</v>
      </c>
      <c r="E314" s="0" t="n">
        <v>1</v>
      </c>
      <c r="F314" s="0" t="s">
        <v>116</v>
      </c>
      <c r="G314" s="0" t="n">
        <v>18</v>
      </c>
      <c r="H314" s="0" t="s">
        <v>117</v>
      </c>
      <c r="I314" s="10" t="n">
        <v>42331</v>
      </c>
      <c r="J314" s="11" t="n">
        <v>0.559027777777778</v>
      </c>
      <c r="K314" s="0" t="n">
        <v>3</v>
      </c>
      <c r="L314" s="0" t="n">
        <v>3</v>
      </c>
      <c r="M314" s="0" t="n">
        <v>6</v>
      </c>
      <c r="N314" s="0" t="n">
        <v>5</v>
      </c>
      <c r="O314" s="0" t="n">
        <v>8196</v>
      </c>
    </row>
    <row r="315" customFormat="false" ht="15" hidden="false" customHeight="false" outlineLevel="0" collapsed="false">
      <c r="A315" s="0" t="s">
        <v>40</v>
      </c>
      <c r="B315" s="0" t="s">
        <v>164</v>
      </c>
      <c r="C315" s="0" t="s">
        <v>165</v>
      </c>
      <c r="D315" s="0" t="s">
        <v>115</v>
      </c>
      <c r="E315" s="0" t="n">
        <v>1</v>
      </c>
      <c r="F315" s="0" t="s">
        <v>116</v>
      </c>
      <c r="G315" s="0" t="n">
        <v>18</v>
      </c>
      <c r="H315" s="0" t="s">
        <v>117</v>
      </c>
      <c r="I315" s="10" t="n">
        <v>42331</v>
      </c>
      <c r="J315" s="11" t="n">
        <v>0.560416666666667</v>
      </c>
      <c r="K315" s="0" t="n">
        <v>4</v>
      </c>
      <c r="L315" s="0" t="n">
        <v>4</v>
      </c>
      <c r="M315" s="0" t="n">
        <v>4</v>
      </c>
      <c r="N315" s="0" t="n">
        <v>4</v>
      </c>
      <c r="O315" s="0" t="n">
        <v>5613</v>
      </c>
    </row>
    <row r="316" customFormat="false" ht="15" hidden="false" customHeight="false" outlineLevel="0" collapsed="false">
      <c r="A316" s="0" t="s">
        <v>40</v>
      </c>
      <c r="B316" s="0" t="s">
        <v>164</v>
      </c>
      <c r="C316" s="0" t="s">
        <v>165</v>
      </c>
      <c r="D316" s="0" t="s">
        <v>115</v>
      </c>
      <c r="E316" s="0" t="n">
        <v>1</v>
      </c>
      <c r="F316" s="0" t="s">
        <v>116</v>
      </c>
      <c r="G316" s="0" t="n">
        <v>18</v>
      </c>
      <c r="H316" s="0" t="s">
        <v>117</v>
      </c>
      <c r="I316" s="10" t="n">
        <v>42331</v>
      </c>
      <c r="J316" s="11" t="n">
        <v>0.561805555555556</v>
      </c>
      <c r="K316" s="0" t="n">
        <v>5</v>
      </c>
      <c r="L316" s="0" t="n">
        <v>5</v>
      </c>
      <c r="M316" s="0" t="n">
        <v>5</v>
      </c>
      <c r="N316" s="0" t="n">
        <v>3</v>
      </c>
      <c r="O316" s="0" t="n">
        <v>6333</v>
      </c>
    </row>
    <row r="317" customFormat="false" ht="15" hidden="false" customHeight="false" outlineLevel="0" collapsed="false">
      <c r="A317" s="0" t="s">
        <v>40</v>
      </c>
      <c r="B317" s="0" t="s">
        <v>164</v>
      </c>
      <c r="C317" s="0" t="s">
        <v>165</v>
      </c>
      <c r="D317" s="0" t="s">
        <v>115</v>
      </c>
      <c r="E317" s="0" t="n">
        <v>1</v>
      </c>
      <c r="F317" s="0" t="s">
        <v>116</v>
      </c>
      <c r="G317" s="0" t="n">
        <v>18</v>
      </c>
      <c r="H317" s="0" t="s">
        <v>117</v>
      </c>
      <c r="I317" s="10" t="n">
        <v>42331</v>
      </c>
      <c r="J317" s="11" t="n">
        <v>0.563888888888889</v>
      </c>
      <c r="K317" s="0" t="n">
        <v>6</v>
      </c>
      <c r="L317" s="0" t="n">
        <v>6</v>
      </c>
      <c r="M317" s="0" t="n">
        <v>15</v>
      </c>
      <c r="N317" s="0" t="n">
        <v>1</v>
      </c>
      <c r="O317" s="0" t="n">
        <v>6090</v>
      </c>
    </row>
    <row r="318" customFormat="false" ht="15" hidden="false" customHeight="false" outlineLevel="0" collapsed="false">
      <c r="A318" s="0" t="s">
        <v>40</v>
      </c>
      <c r="B318" s="0" t="s">
        <v>164</v>
      </c>
      <c r="C318" s="0" t="s">
        <v>165</v>
      </c>
      <c r="D318" s="0" t="s">
        <v>115</v>
      </c>
      <c r="E318" s="0" t="n">
        <v>1</v>
      </c>
      <c r="F318" s="0" t="s">
        <v>116</v>
      </c>
      <c r="G318" s="0" t="n">
        <v>18</v>
      </c>
      <c r="H318" s="0" t="s">
        <v>117</v>
      </c>
      <c r="I318" s="10" t="n">
        <v>42331</v>
      </c>
      <c r="J318" s="11" t="n">
        <v>0.564583333333333</v>
      </c>
      <c r="K318" s="0" t="n">
        <v>7</v>
      </c>
      <c r="L318" s="0" t="n">
        <v>7</v>
      </c>
      <c r="M318" s="0" t="n">
        <v>345</v>
      </c>
      <c r="N318" s="0" t="n">
        <v>6</v>
      </c>
      <c r="O318" s="0" t="n">
        <v>5003</v>
      </c>
    </row>
    <row r="319" customFormat="false" ht="15" hidden="false" customHeight="false" outlineLevel="0" collapsed="false">
      <c r="A319" s="0" t="s">
        <v>40</v>
      </c>
      <c r="B319" s="0" t="s">
        <v>164</v>
      </c>
      <c r="C319" s="0" t="s">
        <v>165</v>
      </c>
      <c r="D319" s="0" t="s">
        <v>115</v>
      </c>
      <c r="E319" s="0" t="n">
        <v>1</v>
      </c>
      <c r="F319" s="0" t="s">
        <v>116</v>
      </c>
      <c r="G319" s="0" t="n">
        <v>18</v>
      </c>
      <c r="H319" s="0" t="s">
        <v>117</v>
      </c>
      <c r="I319" s="10" t="n">
        <v>42331</v>
      </c>
      <c r="J319" s="11" t="n">
        <v>0.565972222222222</v>
      </c>
      <c r="K319" s="0" t="n">
        <v>8</v>
      </c>
      <c r="L319" s="0" t="n">
        <v>8</v>
      </c>
      <c r="M319" s="0" t="n">
        <v>24</v>
      </c>
      <c r="N319" s="0" t="n">
        <v>1</v>
      </c>
      <c r="O319" s="0" t="n">
        <v>4684</v>
      </c>
    </row>
    <row r="320" customFormat="false" ht="15" hidden="false" customHeight="false" outlineLevel="0" collapsed="false">
      <c r="A320" s="0" t="s">
        <v>40</v>
      </c>
      <c r="B320" s="0" t="s">
        <v>164</v>
      </c>
      <c r="C320" s="0" t="s">
        <v>165</v>
      </c>
      <c r="D320" s="0" t="s">
        <v>115</v>
      </c>
      <c r="E320" s="0" t="n">
        <v>1</v>
      </c>
      <c r="F320" s="0" t="s">
        <v>116</v>
      </c>
      <c r="G320" s="0" t="n">
        <v>18</v>
      </c>
      <c r="H320" s="0" t="s">
        <v>117</v>
      </c>
      <c r="I320" s="10" t="n">
        <v>42331</v>
      </c>
      <c r="J320" s="11" t="n">
        <v>0.567361111111111</v>
      </c>
      <c r="K320" s="0" t="n">
        <v>9</v>
      </c>
      <c r="L320" s="0" t="n">
        <v>9</v>
      </c>
      <c r="M320" s="0" t="n">
        <v>6</v>
      </c>
      <c r="N320" s="0" t="n">
        <v>3</v>
      </c>
      <c r="O320" s="0" t="n">
        <v>4486</v>
      </c>
    </row>
    <row r="321" customFormat="false" ht="15" hidden="false" customHeight="false" outlineLevel="0" collapsed="false">
      <c r="A321" s="0" t="s">
        <v>40</v>
      </c>
      <c r="B321" s="0" t="s">
        <v>164</v>
      </c>
      <c r="C321" s="0" t="s">
        <v>165</v>
      </c>
      <c r="D321" s="0" t="s">
        <v>115</v>
      </c>
      <c r="E321" s="0" t="n">
        <v>1</v>
      </c>
      <c r="F321" s="0" t="s">
        <v>116</v>
      </c>
      <c r="G321" s="0" t="n">
        <v>18</v>
      </c>
      <c r="H321" s="0" t="s">
        <v>117</v>
      </c>
      <c r="I321" s="10" t="n">
        <v>42331</v>
      </c>
      <c r="J321" s="11" t="n">
        <v>0.568055555555556</v>
      </c>
      <c r="K321" s="0" t="n">
        <v>10</v>
      </c>
      <c r="L321" s="0" t="n">
        <v>10</v>
      </c>
      <c r="M321" s="0" t="n">
        <v>4</v>
      </c>
      <c r="N321" s="0" t="n">
        <v>5</v>
      </c>
      <c r="O321" s="0" t="n">
        <v>3859</v>
      </c>
    </row>
    <row r="322" customFormat="false" ht="15" hidden="false" customHeight="false" outlineLevel="0" collapsed="false">
      <c r="A322" s="0" t="s">
        <v>40</v>
      </c>
      <c r="B322" s="0" t="s">
        <v>164</v>
      </c>
      <c r="C322" s="0" t="s">
        <v>165</v>
      </c>
      <c r="D322" s="0" t="s">
        <v>115</v>
      </c>
      <c r="E322" s="0" t="n">
        <v>1</v>
      </c>
      <c r="F322" s="0" t="s">
        <v>116</v>
      </c>
      <c r="G322" s="0" t="n">
        <v>18</v>
      </c>
      <c r="H322" s="0" t="s">
        <v>117</v>
      </c>
      <c r="I322" s="10" t="n">
        <v>42331</v>
      </c>
      <c r="J322" s="11" t="n">
        <v>0.569444444444444</v>
      </c>
      <c r="K322" s="0" t="n">
        <v>11</v>
      </c>
      <c r="L322" s="0" t="n">
        <v>11</v>
      </c>
      <c r="M322" s="0" t="n">
        <v>25</v>
      </c>
      <c r="N322" s="0" t="n">
        <v>6</v>
      </c>
      <c r="O322" s="0" t="n">
        <v>6923</v>
      </c>
    </row>
    <row r="323" customFormat="false" ht="15" hidden="false" customHeight="false" outlineLevel="0" collapsed="false">
      <c r="A323" s="0" t="s">
        <v>40</v>
      </c>
      <c r="B323" s="0" t="s">
        <v>164</v>
      </c>
      <c r="C323" s="0" t="s">
        <v>165</v>
      </c>
      <c r="D323" s="0" t="s">
        <v>115</v>
      </c>
      <c r="E323" s="0" t="n">
        <v>1</v>
      </c>
      <c r="F323" s="0" t="s">
        <v>116</v>
      </c>
      <c r="G323" s="0" t="n">
        <v>18</v>
      </c>
      <c r="H323" s="0" t="s">
        <v>117</v>
      </c>
      <c r="I323" s="10" t="n">
        <v>42331</v>
      </c>
      <c r="J323" s="11" t="n">
        <v>0.570138888888889</v>
      </c>
      <c r="K323" s="0" t="n">
        <v>12</v>
      </c>
      <c r="L323" s="0" t="n">
        <v>12</v>
      </c>
      <c r="M323" s="0" t="n">
        <v>5</v>
      </c>
      <c r="N323" s="0" t="n">
        <v>24</v>
      </c>
      <c r="O323" s="0" t="n">
        <v>3865</v>
      </c>
    </row>
    <row r="324" customFormat="false" ht="15" hidden="false" customHeight="false" outlineLevel="0" collapsed="false">
      <c r="A324" s="0" t="s">
        <v>40</v>
      </c>
      <c r="B324" s="0" t="s">
        <v>164</v>
      </c>
      <c r="C324" s="0" t="s">
        <v>165</v>
      </c>
      <c r="D324" s="0" t="s">
        <v>115</v>
      </c>
      <c r="E324" s="0" t="n">
        <v>1</v>
      </c>
      <c r="F324" s="0" t="s">
        <v>116</v>
      </c>
      <c r="G324" s="0" t="n">
        <v>18</v>
      </c>
      <c r="H324" s="0" t="s">
        <v>117</v>
      </c>
      <c r="I324" s="10" t="n">
        <v>42331</v>
      </c>
      <c r="J324" s="11" t="n">
        <v>0.571527777777778</v>
      </c>
      <c r="K324" s="0" t="n">
        <v>13</v>
      </c>
      <c r="L324" s="0" t="n">
        <v>13</v>
      </c>
      <c r="M324" s="0" t="n">
        <v>34</v>
      </c>
      <c r="N324" s="0" t="n">
        <v>3</v>
      </c>
      <c r="O324" s="0" t="n">
        <v>7521</v>
      </c>
    </row>
    <row r="325" customFormat="false" ht="15" hidden="false" customHeight="false" outlineLevel="0" collapsed="false">
      <c r="A325" s="0" t="s">
        <v>40</v>
      </c>
      <c r="B325" s="0" t="s">
        <v>164</v>
      </c>
      <c r="C325" s="0" t="s">
        <v>165</v>
      </c>
      <c r="D325" s="0" t="s">
        <v>115</v>
      </c>
      <c r="E325" s="0" t="n">
        <v>1</v>
      </c>
      <c r="F325" s="0" t="s">
        <v>116</v>
      </c>
      <c r="G325" s="0" t="n">
        <v>18</v>
      </c>
      <c r="H325" s="0" t="s">
        <v>117</v>
      </c>
      <c r="I325" s="10" t="n">
        <v>42331</v>
      </c>
      <c r="J325" s="11" t="n">
        <v>0.572222222222222</v>
      </c>
      <c r="K325" s="0" t="n">
        <v>14</v>
      </c>
      <c r="L325" s="0" t="n">
        <v>14</v>
      </c>
      <c r="M325" s="0" t="n">
        <v>35</v>
      </c>
      <c r="N325" s="0" t="n">
        <v>5</v>
      </c>
      <c r="O325" s="0" t="n">
        <v>7418</v>
      </c>
    </row>
    <row r="327" customFormat="false" ht="15" hidden="false" customHeight="false" outlineLevel="0" collapsed="false">
      <c r="A327" s="0" t="s">
        <v>95</v>
      </c>
    </row>
    <row r="329" customFormat="false" ht="15" hidden="false" customHeight="false" outlineLevel="0" collapsed="false">
      <c r="A329" s="0" t="s">
        <v>96</v>
      </c>
      <c r="B329" s="0" t="s">
        <v>97</v>
      </c>
      <c r="C329" s="0" t="s">
        <v>98</v>
      </c>
      <c r="D329" s="0" t="s">
        <v>99</v>
      </c>
      <c r="E329" s="0" t="s">
        <v>100</v>
      </c>
      <c r="F329" s="0" t="s">
        <v>101</v>
      </c>
      <c r="G329" s="0" t="s">
        <v>102</v>
      </c>
      <c r="H329" s="0" t="s">
        <v>103</v>
      </c>
      <c r="I329" s="0" t="s">
        <v>104</v>
      </c>
      <c r="J329" s="0" t="s">
        <v>16</v>
      </c>
      <c r="K329" s="0" t="s">
        <v>105</v>
      </c>
      <c r="L329" s="0" t="s">
        <v>106</v>
      </c>
      <c r="M329" s="0" t="s">
        <v>107</v>
      </c>
      <c r="N329" s="0" t="s">
        <v>108</v>
      </c>
      <c r="O329" s="0" t="s">
        <v>109</v>
      </c>
    </row>
    <row r="330" customFormat="false" ht="15" hidden="false" customHeight="false" outlineLevel="0" collapsed="false">
      <c r="A330" s="0" t="s">
        <v>36</v>
      </c>
      <c r="B330" s="0" t="s">
        <v>57</v>
      </c>
      <c r="C330" s="0" t="s">
        <v>165</v>
      </c>
      <c r="D330" s="0" t="s">
        <v>115</v>
      </c>
      <c r="E330" s="0" t="s">
        <v>155</v>
      </c>
      <c r="F330" s="0" t="s">
        <v>116</v>
      </c>
      <c r="G330" s="0" t="n">
        <v>18</v>
      </c>
      <c r="H330" s="0" t="s">
        <v>117</v>
      </c>
      <c r="I330" s="10" t="n">
        <v>42331</v>
      </c>
      <c r="J330" s="11" t="n">
        <v>0.588888888888889</v>
      </c>
      <c r="K330" s="0" t="n">
        <v>1</v>
      </c>
      <c r="L330" s="0" t="n">
        <v>1</v>
      </c>
      <c r="M330" s="0" t="n">
        <v>15</v>
      </c>
      <c r="N330" s="0" t="n">
        <v>2</v>
      </c>
      <c r="O330" s="0" t="n">
        <v>4416</v>
      </c>
    </row>
    <row r="331" customFormat="false" ht="15" hidden="false" customHeight="false" outlineLevel="0" collapsed="false">
      <c r="A331" s="0" t="s">
        <v>36</v>
      </c>
      <c r="B331" s="0" t="s">
        <v>57</v>
      </c>
      <c r="C331" s="0" t="s">
        <v>165</v>
      </c>
      <c r="D331" s="0" t="s">
        <v>115</v>
      </c>
      <c r="E331" s="0" t="s">
        <v>155</v>
      </c>
      <c r="F331" s="0" t="s">
        <v>116</v>
      </c>
      <c r="G331" s="0" t="n">
        <v>18</v>
      </c>
      <c r="H331" s="0" t="s">
        <v>117</v>
      </c>
      <c r="I331" s="10" t="n">
        <v>42331</v>
      </c>
      <c r="J331" s="11" t="n">
        <v>0.589583333333333</v>
      </c>
      <c r="K331" s="0" t="n">
        <v>2</v>
      </c>
      <c r="L331" s="0" t="n">
        <v>2</v>
      </c>
      <c r="M331" s="0" t="n">
        <v>45</v>
      </c>
      <c r="N331" s="0" t="n">
        <v>4</v>
      </c>
      <c r="O331" s="0" t="n">
        <v>2349</v>
      </c>
    </row>
    <row r="332" customFormat="false" ht="15" hidden="false" customHeight="false" outlineLevel="0" collapsed="false">
      <c r="A332" s="0" t="s">
        <v>36</v>
      </c>
      <c r="B332" s="0" t="s">
        <v>57</v>
      </c>
      <c r="C332" s="0" t="s">
        <v>165</v>
      </c>
      <c r="D332" s="0" t="s">
        <v>115</v>
      </c>
      <c r="E332" s="0" t="s">
        <v>155</v>
      </c>
      <c r="F332" s="0" t="s">
        <v>116</v>
      </c>
      <c r="G332" s="0" t="n">
        <v>18</v>
      </c>
      <c r="H332" s="0" t="s">
        <v>117</v>
      </c>
      <c r="I332" s="10" t="n">
        <v>42331</v>
      </c>
      <c r="J332" s="11" t="n">
        <v>0.590277777777778</v>
      </c>
      <c r="K332" s="0" t="n">
        <v>3</v>
      </c>
      <c r="L332" s="0" t="n">
        <v>3</v>
      </c>
      <c r="M332" s="0" t="n">
        <v>6</v>
      </c>
      <c r="N332" s="0" t="n">
        <v>5</v>
      </c>
      <c r="O332" s="0" t="n">
        <v>1294</v>
      </c>
    </row>
    <row r="333" customFormat="false" ht="15" hidden="false" customHeight="false" outlineLevel="0" collapsed="false">
      <c r="A333" s="0" t="s">
        <v>36</v>
      </c>
      <c r="B333" s="0" t="s">
        <v>57</v>
      </c>
      <c r="C333" s="0" t="s">
        <v>165</v>
      </c>
      <c r="D333" s="0" t="s">
        <v>115</v>
      </c>
      <c r="E333" s="0" t="s">
        <v>155</v>
      </c>
      <c r="F333" s="0" t="s">
        <v>116</v>
      </c>
      <c r="G333" s="0" t="n">
        <v>18</v>
      </c>
      <c r="H333" s="0" t="s">
        <v>117</v>
      </c>
      <c r="I333" s="10" t="n">
        <v>42331</v>
      </c>
      <c r="J333" s="11" t="n">
        <v>0.590972222222222</v>
      </c>
      <c r="K333" s="0" t="n">
        <v>4</v>
      </c>
      <c r="L333" s="0" t="n">
        <v>4</v>
      </c>
      <c r="M333" s="0" t="n">
        <v>4</v>
      </c>
      <c r="N333" s="0" t="n">
        <v>4</v>
      </c>
      <c r="O333" s="0" t="n">
        <v>1933</v>
      </c>
    </row>
    <row r="334" customFormat="false" ht="15" hidden="false" customHeight="false" outlineLevel="0" collapsed="false">
      <c r="A334" s="0" t="s">
        <v>36</v>
      </c>
      <c r="B334" s="0" t="s">
        <v>57</v>
      </c>
      <c r="C334" s="0" t="s">
        <v>165</v>
      </c>
      <c r="D334" s="0" t="s">
        <v>115</v>
      </c>
      <c r="E334" s="0" t="s">
        <v>155</v>
      </c>
      <c r="F334" s="0" t="s">
        <v>116</v>
      </c>
      <c r="G334" s="0" t="n">
        <v>18</v>
      </c>
      <c r="H334" s="0" t="s">
        <v>117</v>
      </c>
      <c r="I334" s="10" t="n">
        <v>42331</v>
      </c>
      <c r="J334" s="11" t="n">
        <v>0.591666666666667</v>
      </c>
      <c r="K334" s="0" t="n">
        <v>5</v>
      </c>
      <c r="L334" s="0" t="n">
        <v>5</v>
      </c>
      <c r="M334" s="0" t="n">
        <v>5</v>
      </c>
      <c r="N334" s="0" t="n">
        <v>5</v>
      </c>
      <c r="O334" s="0" t="n">
        <v>833</v>
      </c>
    </row>
    <row r="335" customFormat="false" ht="15" hidden="false" customHeight="false" outlineLevel="0" collapsed="false">
      <c r="A335" s="0" t="s">
        <v>36</v>
      </c>
      <c r="B335" s="0" t="s">
        <v>57</v>
      </c>
      <c r="C335" s="0" t="s">
        <v>165</v>
      </c>
      <c r="D335" s="0" t="s">
        <v>115</v>
      </c>
      <c r="E335" s="0" t="s">
        <v>155</v>
      </c>
      <c r="F335" s="0" t="s">
        <v>116</v>
      </c>
      <c r="G335" s="0" t="n">
        <v>18</v>
      </c>
      <c r="H335" s="0" t="s">
        <v>117</v>
      </c>
      <c r="I335" s="10" t="n">
        <v>42331</v>
      </c>
      <c r="J335" s="11" t="n">
        <v>0.592361111111111</v>
      </c>
      <c r="K335" s="0" t="n">
        <v>6</v>
      </c>
      <c r="L335" s="0" t="n">
        <v>6</v>
      </c>
      <c r="M335" s="0" t="n">
        <v>15</v>
      </c>
      <c r="N335" s="0" t="n">
        <v>15</v>
      </c>
      <c r="O335" s="0" t="n">
        <v>3549</v>
      </c>
    </row>
    <row r="336" customFormat="false" ht="15" hidden="false" customHeight="false" outlineLevel="0" collapsed="false">
      <c r="A336" s="0" t="s">
        <v>36</v>
      </c>
      <c r="B336" s="0" t="s">
        <v>57</v>
      </c>
      <c r="C336" s="0" t="s">
        <v>165</v>
      </c>
      <c r="D336" s="0" t="s">
        <v>115</v>
      </c>
      <c r="E336" s="0" t="s">
        <v>155</v>
      </c>
      <c r="F336" s="0" t="s">
        <v>116</v>
      </c>
      <c r="G336" s="0" t="n">
        <v>18</v>
      </c>
      <c r="H336" s="0" t="s">
        <v>117</v>
      </c>
      <c r="I336" s="10" t="n">
        <v>42331</v>
      </c>
      <c r="J336" s="11" t="n">
        <v>0.593055555555556</v>
      </c>
      <c r="K336" s="0" t="n">
        <v>7</v>
      </c>
      <c r="L336" s="0" t="n">
        <v>7</v>
      </c>
      <c r="M336" s="0" t="n">
        <v>345</v>
      </c>
      <c r="N336" s="0" t="n">
        <v>6</v>
      </c>
      <c r="O336" s="0" t="n">
        <v>3478</v>
      </c>
    </row>
    <row r="337" customFormat="false" ht="15" hidden="false" customHeight="false" outlineLevel="0" collapsed="false">
      <c r="A337" s="0" t="s">
        <v>36</v>
      </c>
      <c r="B337" s="0" t="s">
        <v>57</v>
      </c>
      <c r="C337" s="0" t="s">
        <v>165</v>
      </c>
      <c r="D337" s="0" t="s">
        <v>115</v>
      </c>
      <c r="E337" s="0" t="s">
        <v>155</v>
      </c>
      <c r="F337" s="0" t="s">
        <v>116</v>
      </c>
      <c r="G337" s="0" t="n">
        <v>18</v>
      </c>
      <c r="H337" s="0" t="s">
        <v>117</v>
      </c>
      <c r="I337" s="10" t="n">
        <v>42331</v>
      </c>
      <c r="J337" s="11" t="n">
        <v>0.59375</v>
      </c>
      <c r="K337" s="0" t="n">
        <v>8</v>
      </c>
      <c r="L337" s="0" t="n">
        <v>8</v>
      </c>
      <c r="M337" s="0" t="n">
        <v>24</v>
      </c>
      <c r="N337" s="0" t="n">
        <v>24</v>
      </c>
      <c r="O337" s="0" t="n">
        <v>1306</v>
      </c>
    </row>
    <row r="338" customFormat="false" ht="15" hidden="false" customHeight="false" outlineLevel="0" collapsed="false">
      <c r="A338" s="0" t="s">
        <v>36</v>
      </c>
      <c r="B338" s="0" t="s">
        <v>57</v>
      </c>
      <c r="C338" s="0" t="s">
        <v>165</v>
      </c>
      <c r="D338" s="0" t="s">
        <v>115</v>
      </c>
      <c r="E338" s="0" t="s">
        <v>155</v>
      </c>
      <c r="F338" s="0" t="s">
        <v>116</v>
      </c>
      <c r="G338" s="0" t="n">
        <v>18</v>
      </c>
      <c r="H338" s="0" t="s">
        <v>117</v>
      </c>
      <c r="I338" s="10" t="n">
        <v>42331</v>
      </c>
      <c r="J338" s="11" t="n">
        <v>0.594444444444445</v>
      </c>
      <c r="K338" s="0" t="n">
        <v>9</v>
      </c>
      <c r="L338" s="0" t="n">
        <v>9</v>
      </c>
      <c r="M338" s="0" t="n">
        <v>6</v>
      </c>
      <c r="N338" s="0" t="n">
        <v>6</v>
      </c>
      <c r="O338" s="0" t="n">
        <v>2568</v>
      </c>
    </row>
    <row r="339" customFormat="false" ht="15" hidden="false" customHeight="false" outlineLevel="0" collapsed="false">
      <c r="A339" s="0" t="s">
        <v>36</v>
      </c>
      <c r="B339" s="0" t="s">
        <v>57</v>
      </c>
      <c r="C339" s="0" t="s">
        <v>165</v>
      </c>
      <c r="D339" s="0" t="s">
        <v>115</v>
      </c>
      <c r="E339" s="0" t="s">
        <v>155</v>
      </c>
      <c r="F339" s="0" t="s">
        <v>116</v>
      </c>
      <c r="G339" s="0" t="n">
        <v>18</v>
      </c>
      <c r="H339" s="0" t="s">
        <v>117</v>
      </c>
      <c r="I339" s="10" t="n">
        <v>42331</v>
      </c>
      <c r="J339" s="11" t="n">
        <v>0.594444444444445</v>
      </c>
      <c r="K339" s="0" t="n">
        <v>10</v>
      </c>
      <c r="L339" s="0" t="n">
        <v>10</v>
      </c>
      <c r="M339" s="0" t="n">
        <v>4</v>
      </c>
      <c r="N339" s="0" t="n">
        <v>4</v>
      </c>
      <c r="O339" s="0" t="n">
        <v>1119</v>
      </c>
    </row>
    <row r="340" customFormat="false" ht="15" hidden="false" customHeight="false" outlineLevel="0" collapsed="false">
      <c r="A340" s="0" t="s">
        <v>36</v>
      </c>
      <c r="B340" s="0" t="s">
        <v>57</v>
      </c>
      <c r="C340" s="0" t="s">
        <v>165</v>
      </c>
      <c r="D340" s="0" t="s">
        <v>115</v>
      </c>
      <c r="E340" s="0" t="s">
        <v>155</v>
      </c>
      <c r="F340" s="0" t="s">
        <v>116</v>
      </c>
      <c r="G340" s="0" t="n">
        <v>18</v>
      </c>
      <c r="H340" s="0" t="s">
        <v>117</v>
      </c>
      <c r="I340" s="10" t="n">
        <v>42331</v>
      </c>
      <c r="J340" s="11" t="n">
        <v>0.595138888888889</v>
      </c>
      <c r="K340" s="0" t="n">
        <v>11</v>
      </c>
      <c r="L340" s="0" t="n">
        <v>11</v>
      </c>
      <c r="M340" s="0" t="n">
        <v>25</v>
      </c>
      <c r="N340" s="0" t="n">
        <v>25</v>
      </c>
      <c r="O340" s="0" t="n">
        <v>2486</v>
      </c>
    </row>
    <row r="341" customFormat="false" ht="15" hidden="false" customHeight="false" outlineLevel="0" collapsed="false">
      <c r="A341" s="0" t="s">
        <v>36</v>
      </c>
      <c r="B341" s="0" t="s">
        <v>57</v>
      </c>
      <c r="C341" s="0" t="s">
        <v>165</v>
      </c>
      <c r="D341" s="0" t="s">
        <v>115</v>
      </c>
      <c r="E341" s="0" t="s">
        <v>155</v>
      </c>
      <c r="F341" s="0" t="s">
        <v>116</v>
      </c>
      <c r="G341" s="0" t="n">
        <v>18</v>
      </c>
      <c r="H341" s="0" t="s">
        <v>117</v>
      </c>
      <c r="I341" s="10" t="n">
        <v>42331</v>
      </c>
      <c r="J341" s="11" t="n">
        <v>0.595138888888889</v>
      </c>
      <c r="K341" s="0" t="n">
        <v>12</v>
      </c>
      <c r="L341" s="0" t="n">
        <v>12</v>
      </c>
      <c r="M341" s="0" t="n">
        <v>5</v>
      </c>
      <c r="N341" s="0" t="n">
        <v>45</v>
      </c>
      <c r="O341" s="0" t="n">
        <v>4253</v>
      </c>
    </row>
    <row r="342" customFormat="false" ht="15" hidden="false" customHeight="false" outlineLevel="0" collapsed="false">
      <c r="A342" s="0" t="s">
        <v>36</v>
      </c>
      <c r="B342" s="0" t="s">
        <v>57</v>
      </c>
      <c r="C342" s="0" t="s">
        <v>165</v>
      </c>
      <c r="D342" s="0" t="s">
        <v>115</v>
      </c>
      <c r="E342" s="0" t="s">
        <v>155</v>
      </c>
      <c r="F342" s="0" t="s">
        <v>116</v>
      </c>
      <c r="G342" s="0" t="n">
        <v>18</v>
      </c>
      <c r="H342" s="0" t="s">
        <v>117</v>
      </c>
      <c r="I342" s="10" t="n">
        <v>42331</v>
      </c>
      <c r="J342" s="11" t="n">
        <v>0.595138888888889</v>
      </c>
      <c r="K342" s="0" t="n">
        <v>13</v>
      </c>
      <c r="L342" s="0" t="n">
        <v>13</v>
      </c>
      <c r="M342" s="0" t="n">
        <v>34</v>
      </c>
      <c r="N342" s="0" t="n">
        <v>34</v>
      </c>
      <c r="O342" s="0" t="n">
        <v>3439</v>
      </c>
    </row>
    <row r="343" customFormat="false" ht="15" hidden="false" customHeight="false" outlineLevel="0" collapsed="false">
      <c r="A343" s="0" t="s">
        <v>36</v>
      </c>
      <c r="B343" s="0" t="s">
        <v>57</v>
      </c>
      <c r="C343" s="0" t="s">
        <v>165</v>
      </c>
      <c r="D343" s="0" t="s">
        <v>115</v>
      </c>
      <c r="E343" s="0" t="s">
        <v>155</v>
      </c>
      <c r="F343" s="0" t="s">
        <v>116</v>
      </c>
      <c r="G343" s="0" t="n">
        <v>18</v>
      </c>
      <c r="H343" s="0" t="s">
        <v>117</v>
      </c>
      <c r="I343" s="10" t="n">
        <v>42331</v>
      </c>
      <c r="J343" s="11" t="n">
        <v>0.596527777777778</v>
      </c>
      <c r="K343" s="0" t="n">
        <v>14</v>
      </c>
      <c r="L343" s="0" t="n">
        <v>14</v>
      </c>
      <c r="M343" s="0" t="n">
        <v>35</v>
      </c>
      <c r="N343" s="0" t="n">
        <v>3</v>
      </c>
      <c r="O343" s="0" t="n">
        <v>5163</v>
      </c>
    </row>
    <row r="345" customFormat="false" ht="15" hidden="false" customHeight="false" outlineLevel="0" collapsed="false">
      <c r="A345" s="0" t="s">
        <v>95</v>
      </c>
    </row>
    <row r="347" customFormat="false" ht="15" hidden="false" customHeight="false" outlineLevel="0" collapsed="false">
      <c r="A347" s="0" t="s">
        <v>96</v>
      </c>
      <c r="B347" s="0" t="s">
        <v>97</v>
      </c>
      <c r="C347" s="0" t="s">
        <v>98</v>
      </c>
      <c r="D347" s="0" t="s">
        <v>99</v>
      </c>
      <c r="E347" s="0" t="s">
        <v>100</v>
      </c>
      <c r="F347" s="0" t="s">
        <v>101</v>
      </c>
      <c r="G347" s="0" t="s">
        <v>102</v>
      </c>
      <c r="H347" s="0" t="s">
        <v>103</v>
      </c>
      <c r="I347" s="0" t="s">
        <v>104</v>
      </c>
      <c r="J347" s="0" t="s">
        <v>16</v>
      </c>
      <c r="K347" s="0" t="s">
        <v>105</v>
      </c>
      <c r="L347" s="0" t="s">
        <v>106</v>
      </c>
      <c r="M347" s="0" t="s">
        <v>107</v>
      </c>
      <c r="N347" s="0" t="s">
        <v>108</v>
      </c>
      <c r="O347" s="0" t="s">
        <v>109</v>
      </c>
    </row>
    <row r="348" customFormat="false" ht="15" hidden="false" customHeight="false" outlineLevel="0" collapsed="false">
      <c r="A348" s="0" t="s">
        <v>38</v>
      </c>
      <c r="B348" s="0" t="s">
        <v>58</v>
      </c>
      <c r="C348" s="0" t="s">
        <v>110</v>
      </c>
      <c r="D348" s="0" t="s">
        <v>166</v>
      </c>
      <c r="E348" s="0" t="n">
        <v>2</v>
      </c>
      <c r="F348" s="0" t="s">
        <v>129</v>
      </c>
      <c r="G348" s="0" t="n">
        <v>23</v>
      </c>
      <c r="H348" s="0" t="s">
        <v>117</v>
      </c>
      <c r="I348" s="10" t="n">
        <v>42331</v>
      </c>
      <c r="J348" s="11" t="n">
        <v>0.641666666666667</v>
      </c>
      <c r="K348" s="0" t="n">
        <v>1</v>
      </c>
      <c r="L348" s="0" t="n">
        <v>1</v>
      </c>
      <c r="M348" s="0" t="n">
        <v>15</v>
      </c>
      <c r="N348" s="0" t="n">
        <v>6</v>
      </c>
      <c r="O348" s="0" t="n">
        <v>4500</v>
      </c>
    </row>
    <row r="349" customFormat="false" ht="15" hidden="false" customHeight="false" outlineLevel="0" collapsed="false">
      <c r="A349" s="0" t="s">
        <v>38</v>
      </c>
      <c r="B349" s="0" t="s">
        <v>58</v>
      </c>
      <c r="C349" s="0" t="s">
        <v>110</v>
      </c>
      <c r="D349" s="0" t="s">
        <v>166</v>
      </c>
      <c r="E349" s="0" t="n">
        <v>2</v>
      </c>
      <c r="F349" s="0" t="s">
        <v>129</v>
      </c>
      <c r="G349" s="0" t="n">
        <v>23</v>
      </c>
      <c r="H349" s="0" t="s">
        <v>117</v>
      </c>
      <c r="I349" s="10" t="n">
        <v>42331</v>
      </c>
      <c r="J349" s="11" t="n">
        <v>0.642361111111111</v>
      </c>
      <c r="K349" s="0" t="n">
        <v>2</v>
      </c>
      <c r="L349" s="0" t="n">
        <v>2</v>
      </c>
      <c r="M349" s="0" t="n">
        <v>45</v>
      </c>
      <c r="N349" s="0" t="n">
        <v>45</v>
      </c>
      <c r="O349" s="0" t="n">
        <v>4161</v>
      </c>
    </row>
    <row r="350" customFormat="false" ht="15" hidden="false" customHeight="false" outlineLevel="0" collapsed="false">
      <c r="A350" s="0" t="s">
        <v>38</v>
      </c>
      <c r="B350" s="0" t="s">
        <v>58</v>
      </c>
      <c r="C350" s="0" t="s">
        <v>110</v>
      </c>
      <c r="D350" s="0" t="s">
        <v>166</v>
      </c>
      <c r="E350" s="0" t="n">
        <v>2</v>
      </c>
      <c r="F350" s="0" t="s">
        <v>129</v>
      </c>
      <c r="G350" s="0" t="n">
        <v>23</v>
      </c>
      <c r="H350" s="0" t="s">
        <v>117</v>
      </c>
      <c r="I350" s="10" t="n">
        <v>42331</v>
      </c>
      <c r="J350" s="11" t="n">
        <v>0.643055555555556</v>
      </c>
      <c r="K350" s="0" t="n">
        <v>3</v>
      </c>
      <c r="L350" s="0" t="n">
        <v>3</v>
      </c>
      <c r="M350" s="0" t="n">
        <v>6</v>
      </c>
      <c r="N350" s="0" t="n">
        <v>135</v>
      </c>
      <c r="O350" s="0" t="n">
        <v>4353</v>
      </c>
    </row>
    <row r="351" customFormat="false" ht="15" hidden="false" customHeight="false" outlineLevel="0" collapsed="false">
      <c r="A351" s="0" t="s">
        <v>38</v>
      </c>
      <c r="B351" s="0" t="s">
        <v>58</v>
      </c>
      <c r="C351" s="0" t="s">
        <v>110</v>
      </c>
      <c r="D351" s="0" t="s">
        <v>166</v>
      </c>
      <c r="E351" s="0" t="n">
        <v>2</v>
      </c>
      <c r="F351" s="0" t="s">
        <v>129</v>
      </c>
      <c r="G351" s="0" t="n">
        <v>23</v>
      </c>
      <c r="H351" s="0" t="s">
        <v>117</v>
      </c>
      <c r="I351" s="10" t="n">
        <v>42331</v>
      </c>
      <c r="J351" s="11" t="n">
        <v>0.64375</v>
      </c>
      <c r="K351" s="0" t="n">
        <v>4</v>
      </c>
      <c r="L351" s="0" t="n">
        <v>4</v>
      </c>
      <c r="M351" s="0" t="n">
        <v>4</v>
      </c>
      <c r="N351" s="0" t="n">
        <v>134</v>
      </c>
      <c r="O351" s="0" t="n">
        <v>5396</v>
      </c>
    </row>
    <row r="352" customFormat="false" ht="15" hidden="false" customHeight="false" outlineLevel="0" collapsed="false">
      <c r="A352" s="0" t="s">
        <v>38</v>
      </c>
      <c r="B352" s="0" t="s">
        <v>58</v>
      </c>
      <c r="C352" s="0" t="s">
        <v>110</v>
      </c>
      <c r="D352" s="0" t="s">
        <v>166</v>
      </c>
      <c r="E352" s="0" t="n">
        <v>2</v>
      </c>
      <c r="F352" s="0" t="s">
        <v>129</v>
      </c>
      <c r="G352" s="0" t="n">
        <v>23</v>
      </c>
      <c r="H352" s="0" t="s">
        <v>117</v>
      </c>
      <c r="I352" s="10" t="n">
        <v>42331</v>
      </c>
      <c r="J352" s="11" t="n">
        <v>0.644444444444444</v>
      </c>
      <c r="K352" s="0" t="n">
        <v>5</v>
      </c>
      <c r="L352" s="0" t="n">
        <v>5</v>
      </c>
      <c r="M352" s="0" t="n">
        <v>5</v>
      </c>
      <c r="N352" s="0" t="n">
        <v>5</v>
      </c>
      <c r="O352" s="0" t="n">
        <v>6438</v>
      </c>
    </row>
    <row r="353" customFormat="false" ht="15" hidden="false" customHeight="false" outlineLevel="0" collapsed="false">
      <c r="A353" s="0" t="s">
        <v>38</v>
      </c>
      <c r="B353" s="0" t="s">
        <v>58</v>
      </c>
      <c r="C353" s="0" t="s">
        <v>110</v>
      </c>
      <c r="D353" s="0" t="s">
        <v>166</v>
      </c>
      <c r="E353" s="0" t="n">
        <v>2</v>
      </c>
      <c r="F353" s="0" t="s">
        <v>129</v>
      </c>
      <c r="G353" s="0" t="n">
        <v>23</v>
      </c>
      <c r="H353" s="0" t="s">
        <v>117</v>
      </c>
      <c r="I353" s="10" t="n">
        <v>42331</v>
      </c>
      <c r="J353" s="11" t="n">
        <v>0.645138888888889</v>
      </c>
      <c r="K353" s="0" t="n">
        <v>6</v>
      </c>
      <c r="L353" s="0" t="n">
        <v>6</v>
      </c>
      <c r="M353" s="0" t="n">
        <v>15</v>
      </c>
      <c r="N353" s="0" t="n">
        <v>145</v>
      </c>
      <c r="O353" s="0" t="n">
        <v>4631</v>
      </c>
    </row>
    <row r="354" customFormat="false" ht="15" hidden="false" customHeight="false" outlineLevel="0" collapsed="false">
      <c r="A354" s="0" t="s">
        <v>38</v>
      </c>
      <c r="B354" s="0" t="s">
        <v>58</v>
      </c>
      <c r="C354" s="0" t="s">
        <v>110</v>
      </c>
      <c r="D354" s="0" t="s">
        <v>166</v>
      </c>
      <c r="E354" s="0" t="n">
        <v>2</v>
      </c>
      <c r="F354" s="0" t="s">
        <v>129</v>
      </c>
      <c r="G354" s="0" t="n">
        <v>23</v>
      </c>
      <c r="H354" s="0" t="s">
        <v>117</v>
      </c>
      <c r="I354" s="10" t="n">
        <v>42331</v>
      </c>
      <c r="J354" s="11" t="n">
        <v>0.646527777777778</v>
      </c>
      <c r="K354" s="0" t="n">
        <v>7</v>
      </c>
      <c r="L354" s="0" t="n">
        <v>7</v>
      </c>
      <c r="M354" s="0" t="n">
        <v>345</v>
      </c>
      <c r="N354" s="0" t="n">
        <v>5</v>
      </c>
      <c r="O354" s="0" t="n">
        <v>6673</v>
      </c>
    </row>
    <row r="355" customFormat="false" ht="15" hidden="false" customHeight="false" outlineLevel="0" collapsed="false">
      <c r="A355" s="0" t="s">
        <v>38</v>
      </c>
      <c r="B355" s="0" t="s">
        <v>58</v>
      </c>
      <c r="C355" s="0" t="s">
        <v>110</v>
      </c>
      <c r="D355" s="0" t="s">
        <v>166</v>
      </c>
      <c r="E355" s="0" t="n">
        <v>2</v>
      </c>
      <c r="F355" s="0" t="s">
        <v>129</v>
      </c>
      <c r="G355" s="0" t="n">
        <v>23</v>
      </c>
      <c r="H355" s="0" t="s">
        <v>117</v>
      </c>
      <c r="I355" s="10" t="n">
        <v>42331</v>
      </c>
      <c r="J355" s="11" t="n">
        <v>0.647916666666667</v>
      </c>
      <c r="K355" s="0" t="n">
        <v>8</v>
      </c>
      <c r="L355" s="0" t="n">
        <v>8</v>
      </c>
      <c r="M355" s="0" t="n">
        <v>24</v>
      </c>
      <c r="N355" s="0" t="n">
        <v>5</v>
      </c>
      <c r="O355" s="0" t="n">
        <v>3175</v>
      </c>
    </row>
    <row r="356" customFormat="false" ht="15" hidden="false" customHeight="false" outlineLevel="0" collapsed="false">
      <c r="A356" s="0" t="s">
        <v>38</v>
      </c>
      <c r="B356" s="0" t="s">
        <v>58</v>
      </c>
      <c r="C356" s="0" t="s">
        <v>110</v>
      </c>
      <c r="D356" s="0" t="s">
        <v>166</v>
      </c>
      <c r="E356" s="0" t="n">
        <v>2</v>
      </c>
      <c r="F356" s="0" t="s">
        <v>129</v>
      </c>
      <c r="G356" s="0" t="n">
        <v>23</v>
      </c>
      <c r="H356" s="0" t="s">
        <v>117</v>
      </c>
      <c r="I356" s="10" t="n">
        <v>42331</v>
      </c>
      <c r="J356" s="11" t="n">
        <v>0.649305555555556</v>
      </c>
      <c r="K356" s="0" t="n">
        <v>9</v>
      </c>
      <c r="L356" s="0" t="n">
        <v>9</v>
      </c>
      <c r="M356" s="0" t="n">
        <v>6</v>
      </c>
      <c r="N356" s="0" t="n">
        <v>6</v>
      </c>
      <c r="O356" s="0" t="n">
        <v>5045</v>
      </c>
    </row>
    <row r="357" customFormat="false" ht="15" hidden="false" customHeight="false" outlineLevel="0" collapsed="false">
      <c r="A357" s="0" t="s">
        <v>38</v>
      </c>
      <c r="B357" s="0" t="s">
        <v>58</v>
      </c>
      <c r="C357" s="0" t="s">
        <v>110</v>
      </c>
      <c r="D357" s="0" t="s">
        <v>166</v>
      </c>
      <c r="E357" s="0" t="n">
        <v>2</v>
      </c>
      <c r="F357" s="0" t="s">
        <v>129</v>
      </c>
      <c r="G357" s="0" t="n">
        <v>23</v>
      </c>
      <c r="H357" s="0" t="s">
        <v>117</v>
      </c>
      <c r="I357" s="10" t="n">
        <v>42331</v>
      </c>
      <c r="J357" s="11" t="n">
        <v>0.65</v>
      </c>
      <c r="K357" s="0" t="n">
        <v>10</v>
      </c>
      <c r="L357" s="0" t="n">
        <v>10</v>
      </c>
      <c r="M357" s="0" t="n">
        <v>4</v>
      </c>
      <c r="N357" s="0" t="n">
        <v>24</v>
      </c>
      <c r="O357" s="0" t="n">
        <v>3499</v>
      </c>
    </row>
    <row r="358" customFormat="false" ht="15" hidden="false" customHeight="false" outlineLevel="0" collapsed="false">
      <c r="A358" s="0" t="s">
        <v>38</v>
      </c>
      <c r="B358" s="0" t="s">
        <v>58</v>
      </c>
      <c r="C358" s="0" t="s">
        <v>110</v>
      </c>
      <c r="D358" s="0" t="s">
        <v>166</v>
      </c>
      <c r="E358" s="0" t="n">
        <v>2</v>
      </c>
      <c r="F358" s="0" t="s">
        <v>129</v>
      </c>
      <c r="G358" s="0" t="n">
        <v>23</v>
      </c>
      <c r="H358" s="0" t="s">
        <v>117</v>
      </c>
      <c r="I358" s="10" t="n">
        <v>42331</v>
      </c>
      <c r="J358" s="11" t="n">
        <v>0.650694444444445</v>
      </c>
      <c r="K358" s="0" t="n">
        <v>11</v>
      </c>
      <c r="L358" s="0" t="n">
        <v>11</v>
      </c>
      <c r="M358" s="0" t="n">
        <v>25</v>
      </c>
      <c r="N358" s="0" t="n">
        <v>6</v>
      </c>
      <c r="O358" s="0" t="n">
        <v>2596</v>
      </c>
    </row>
    <row r="359" customFormat="false" ht="15" hidden="false" customHeight="false" outlineLevel="0" collapsed="false">
      <c r="A359" s="0" t="s">
        <v>38</v>
      </c>
      <c r="B359" s="0" t="s">
        <v>58</v>
      </c>
      <c r="C359" s="0" t="s">
        <v>110</v>
      </c>
      <c r="D359" s="0" t="s">
        <v>166</v>
      </c>
      <c r="E359" s="0" t="n">
        <v>2</v>
      </c>
      <c r="F359" s="0" t="s">
        <v>129</v>
      </c>
      <c r="G359" s="0" t="n">
        <v>23</v>
      </c>
      <c r="H359" s="0" t="s">
        <v>117</v>
      </c>
      <c r="I359" s="10" t="n">
        <v>42331</v>
      </c>
      <c r="J359" s="11" t="n">
        <v>0.651388888888889</v>
      </c>
      <c r="K359" s="0" t="n">
        <v>12</v>
      </c>
      <c r="L359" s="0" t="n">
        <v>12</v>
      </c>
      <c r="M359" s="0" t="n">
        <v>5</v>
      </c>
      <c r="N359" s="0" t="n">
        <v>135</v>
      </c>
      <c r="O359" s="0" t="n">
        <v>6311</v>
      </c>
    </row>
    <row r="360" customFormat="false" ht="15" hidden="false" customHeight="false" outlineLevel="0" collapsed="false">
      <c r="A360" s="0" t="s">
        <v>38</v>
      </c>
      <c r="B360" s="0" t="s">
        <v>58</v>
      </c>
      <c r="C360" s="0" t="s">
        <v>110</v>
      </c>
      <c r="D360" s="0" t="s">
        <v>166</v>
      </c>
      <c r="E360" s="0" t="n">
        <v>2</v>
      </c>
      <c r="F360" s="0" t="s">
        <v>129</v>
      </c>
      <c r="G360" s="0" t="n">
        <v>23</v>
      </c>
      <c r="H360" s="0" t="s">
        <v>117</v>
      </c>
      <c r="I360" s="10" t="n">
        <v>42331</v>
      </c>
      <c r="J360" s="11" t="n">
        <v>0.652777777777778</v>
      </c>
      <c r="K360" s="0" t="n">
        <v>13</v>
      </c>
      <c r="L360" s="0" t="n">
        <v>13</v>
      </c>
      <c r="M360" s="0" t="n">
        <v>34</v>
      </c>
      <c r="N360" s="0" t="n">
        <v>234</v>
      </c>
      <c r="O360" s="0" t="n">
        <v>3619</v>
      </c>
    </row>
    <row r="361" customFormat="false" ht="15" hidden="false" customHeight="false" outlineLevel="0" collapsed="false">
      <c r="A361" s="0" t="s">
        <v>38</v>
      </c>
      <c r="B361" s="0" t="s">
        <v>58</v>
      </c>
      <c r="C361" s="0" t="s">
        <v>110</v>
      </c>
      <c r="D361" s="0" t="s">
        <v>166</v>
      </c>
      <c r="E361" s="0" t="n">
        <v>2</v>
      </c>
      <c r="F361" s="0" t="s">
        <v>129</v>
      </c>
      <c r="G361" s="0" t="n">
        <v>23</v>
      </c>
      <c r="H361" s="0" t="s">
        <v>117</v>
      </c>
      <c r="I361" s="10" t="n">
        <v>42331</v>
      </c>
      <c r="J361" s="11" t="n">
        <v>0.653472222222222</v>
      </c>
      <c r="K361" s="0" t="n">
        <v>14</v>
      </c>
      <c r="L361" s="0" t="n">
        <v>14</v>
      </c>
      <c r="M361" s="0" t="n">
        <v>35</v>
      </c>
      <c r="N361" s="0" t="n">
        <v>6</v>
      </c>
      <c r="O361" s="0" t="n">
        <v>4336</v>
      </c>
    </row>
    <row r="363" customFormat="false" ht="15" hidden="false" customHeight="false" outlineLevel="0" collapsed="false">
      <c r="A363" s="0" t="s">
        <v>95</v>
      </c>
    </row>
    <row r="365" customFormat="false" ht="15" hidden="false" customHeight="false" outlineLevel="0" collapsed="false">
      <c r="A365" s="0" t="s">
        <v>96</v>
      </c>
      <c r="B365" s="0" t="s">
        <v>97</v>
      </c>
      <c r="C365" s="0" t="s">
        <v>98</v>
      </c>
      <c r="D365" s="0" t="s">
        <v>99</v>
      </c>
      <c r="E365" s="0" t="s">
        <v>100</v>
      </c>
      <c r="F365" s="0" t="s">
        <v>101</v>
      </c>
      <c r="G365" s="0" t="s">
        <v>102</v>
      </c>
      <c r="H365" s="0" t="s">
        <v>103</v>
      </c>
      <c r="I365" s="0" t="s">
        <v>104</v>
      </c>
      <c r="J365" s="0" t="s">
        <v>16</v>
      </c>
      <c r="K365" s="0" t="s">
        <v>105</v>
      </c>
      <c r="L365" s="0" t="s">
        <v>106</v>
      </c>
      <c r="M365" s="0" t="s">
        <v>107</v>
      </c>
      <c r="N365" s="0" t="s">
        <v>108</v>
      </c>
      <c r="O365" s="0" t="s">
        <v>109</v>
      </c>
    </row>
    <row r="366" customFormat="false" ht="15" hidden="false" customHeight="false" outlineLevel="0" collapsed="false">
      <c r="A366" s="0" t="s">
        <v>40</v>
      </c>
      <c r="B366" s="0" t="s">
        <v>59</v>
      </c>
      <c r="C366" s="0" t="s">
        <v>142</v>
      </c>
      <c r="D366" s="0" t="s">
        <v>167</v>
      </c>
      <c r="E366" s="0" t="n">
        <v>1</v>
      </c>
      <c r="F366" s="0" t="s">
        <v>120</v>
      </c>
      <c r="G366" s="0" t="n">
        <v>20</v>
      </c>
      <c r="H366" s="0" t="s">
        <v>161</v>
      </c>
      <c r="I366" s="10" t="n">
        <v>42332</v>
      </c>
      <c r="J366" s="11" t="n">
        <v>0.563194444444445</v>
      </c>
      <c r="K366" s="0" t="n">
        <v>1</v>
      </c>
      <c r="L366" s="0" t="n">
        <v>1</v>
      </c>
      <c r="M366" s="0" t="n">
        <v>15</v>
      </c>
      <c r="N366" s="0" t="n">
        <v>12</v>
      </c>
      <c r="O366" s="0" t="n">
        <v>4414</v>
      </c>
    </row>
    <row r="367" customFormat="false" ht="15" hidden="false" customHeight="false" outlineLevel="0" collapsed="false">
      <c r="A367" s="0" t="s">
        <v>40</v>
      </c>
      <c r="B367" s="0" t="s">
        <v>59</v>
      </c>
      <c r="C367" s="0" t="s">
        <v>142</v>
      </c>
      <c r="D367" s="0" t="s">
        <v>167</v>
      </c>
      <c r="E367" s="0" t="n">
        <v>1</v>
      </c>
      <c r="F367" s="0" t="s">
        <v>120</v>
      </c>
      <c r="G367" s="0" t="n">
        <v>20</v>
      </c>
      <c r="H367" s="0" t="s">
        <v>161</v>
      </c>
      <c r="I367" s="10" t="n">
        <v>42332</v>
      </c>
      <c r="J367" s="11" t="n">
        <v>0.563888888888889</v>
      </c>
      <c r="K367" s="0" t="n">
        <v>2</v>
      </c>
      <c r="L367" s="0" t="n">
        <v>2</v>
      </c>
      <c r="M367" s="0" t="n">
        <v>45</v>
      </c>
      <c r="N367" s="0" t="n">
        <v>3</v>
      </c>
      <c r="O367" s="0" t="n">
        <v>3481</v>
      </c>
    </row>
    <row r="368" customFormat="false" ht="15" hidden="false" customHeight="false" outlineLevel="0" collapsed="false">
      <c r="A368" s="0" t="s">
        <v>40</v>
      </c>
      <c r="B368" s="0" t="s">
        <v>59</v>
      </c>
      <c r="C368" s="0" t="s">
        <v>142</v>
      </c>
      <c r="D368" s="0" t="s">
        <v>167</v>
      </c>
      <c r="E368" s="0" t="n">
        <v>1</v>
      </c>
      <c r="F368" s="0" t="s">
        <v>120</v>
      </c>
      <c r="G368" s="0" t="n">
        <v>20</v>
      </c>
      <c r="H368" s="0" t="s">
        <v>161</v>
      </c>
      <c r="I368" s="10" t="n">
        <v>42332</v>
      </c>
      <c r="J368" s="11" t="n">
        <v>0.564583333333333</v>
      </c>
      <c r="K368" s="0" t="n">
        <v>3</v>
      </c>
      <c r="L368" s="0" t="n">
        <v>3</v>
      </c>
      <c r="M368" s="0" t="n">
        <v>6</v>
      </c>
      <c r="N368" s="0" t="n">
        <v>6</v>
      </c>
      <c r="O368" s="0" t="n">
        <v>2508</v>
      </c>
    </row>
    <row r="369" customFormat="false" ht="15" hidden="false" customHeight="false" outlineLevel="0" collapsed="false">
      <c r="A369" s="0" t="s">
        <v>40</v>
      </c>
      <c r="B369" s="0" t="s">
        <v>59</v>
      </c>
      <c r="C369" s="0" t="s">
        <v>142</v>
      </c>
      <c r="D369" s="0" t="s">
        <v>167</v>
      </c>
      <c r="E369" s="0" t="n">
        <v>1</v>
      </c>
      <c r="F369" s="0" t="s">
        <v>120</v>
      </c>
      <c r="G369" s="0" t="n">
        <v>20</v>
      </c>
      <c r="H369" s="0" t="s">
        <v>161</v>
      </c>
      <c r="I369" s="10" t="n">
        <v>42332</v>
      </c>
      <c r="J369" s="11" t="n">
        <v>0.565277777777778</v>
      </c>
      <c r="K369" s="0" t="n">
        <v>4</v>
      </c>
      <c r="L369" s="0" t="n">
        <v>4</v>
      </c>
      <c r="M369" s="0" t="n">
        <v>4</v>
      </c>
      <c r="N369" s="0" t="n">
        <v>4</v>
      </c>
      <c r="O369" s="0" t="n">
        <v>2280</v>
      </c>
    </row>
    <row r="370" customFormat="false" ht="15" hidden="false" customHeight="false" outlineLevel="0" collapsed="false">
      <c r="A370" s="0" t="s">
        <v>40</v>
      </c>
      <c r="B370" s="0" t="s">
        <v>59</v>
      </c>
      <c r="C370" s="0" t="s">
        <v>142</v>
      </c>
      <c r="D370" s="0" t="s">
        <v>167</v>
      </c>
      <c r="E370" s="0" t="n">
        <v>1</v>
      </c>
      <c r="F370" s="0" t="s">
        <v>120</v>
      </c>
      <c r="G370" s="0" t="n">
        <v>20</v>
      </c>
      <c r="H370" s="0" t="s">
        <v>161</v>
      </c>
      <c r="I370" s="10" t="n">
        <v>42332</v>
      </c>
      <c r="J370" s="11" t="n">
        <v>0.565972222222222</v>
      </c>
      <c r="K370" s="0" t="n">
        <v>5</v>
      </c>
      <c r="L370" s="0" t="n">
        <v>5</v>
      </c>
      <c r="M370" s="0" t="n">
        <v>5</v>
      </c>
      <c r="N370" s="0" t="n">
        <v>5</v>
      </c>
      <c r="O370" s="0" t="n">
        <v>3351</v>
      </c>
    </row>
    <row r="371" customFormat="false" ht="15" hidden="false" customHeight="false" outlineLevel="0" collapsed="false">
      <c r="A371" s="0" t="s">
        <v>40</v>
      </c>
      <c r="B371" s="0" t="s">
        <v>59</v>
      </c>
      <c r="C371" s="0" t="s">
        <v>142</v>
      </c>
      <c r="D371" s="0" t="s">
        <v>167</v>
      </c>
      <c r="E371" s="0" t="n">
        <v>1</v>
      </c>
      <c r="F371" s="0" t="s">
        <v>120</v>
      </c>
      <c r="G371" s="0" t="n">
        <v>20</v>
      </c>
      <c r="H371" s="0" t="s">
        <v>161</v>
      </c>
      <c r="I371" s="10" t="n">
        <v>42332</v>
      </c>
      <c r="J371" s="11" t="n">
        <v>0.566666666666667</v>
      </c>
      <c r="K371" s="0" t="n">
        <v>6</v>
      </c>
      <c r="L371" s="0" t="n">
        <v>6</v>
      </c>
      <c r="M371" s="0" t="n">
        <v>15</v>
      </c>
      <c r="N371" s="0" t="n">
        <v>5</v>
      </c>
      <c r="O371" s="0" t="n">
        <v>3016</v>
      </c>
    </row>
    <row r="372" customFormat="false" ht="15" hidden="false" customHeight="false" outlineLevel="0" collapsed="false">
      <c r="A372" s="0" t="s">
        <v>40</v>
      </c>
      <c r="B372" s="0" t="s">
        <v>59</v>
      </c>
      <c r="C372" s="0" t="s">
        <v>142</v>
      </c>
      <c r="D372" s="0" t="s">
        <v>167</v>
      </c>
      <c r="E372" s="0" t="n">
        <v>1</v>
      </c>
      <c r="F372" s="0" t="s">
        <v>120</v>
      </c>
      <c r="G372" s="0" t="n">
        <v>20</v>
      </c>
      <c r="H372" s="0" t="s">
        <v>161</v>
      </c>
      <c r="I372" s="10" t="n">
        <v>42332</v>
      </c>
      <c r="J372" s="11" t="n">
        <v>0.567361111111111</v>
      </c>
      <c r="K372" s="0" t="n">
        <v>7</v>
      </c>
      <c r="L372" s="0" t="n">
        <v>7</v>
      </c>
      <c r="M372" s="0" t="n">
        <v>345</v>
      </c>
      <c r="N372" s="0" t="n">
        <v>4</v>
      </c>
      <c r="O372" s="0" t="n">
        <v>3465</v>
      </c>
    </row>
    <row r="373" customFormat="false" ht="15" hidden="false" customHeight="false" outlineLevel="0" collapsed="false">
      <c r="A373" s="0" t="s">
        <v>40</v>
      </c>
      <c r="B373" s="0" t="s">
        <v>59</v>
      </c>
      <c r="C373" s="0" t="s">
        <v>142</v>
      </c>
      <c r="D373" s="0" t="s">
        <v>167</v>
      </c>
      <c r="E373" s="0" t="n">
        <v>1</v>
      </c>
      <c r="F373" s="0" t="s">
        <v>120</v>
      </c>
      <c r="G373" s="0" t="n">
        <v>20</v>
      </c>
      <c r="H373" s="0" t="s">
        <v>161</v>
      </c>
      <c r="I373" s="10" t="n">
        <v>42332</v>
      </c>
      <c r="J373" s="11" t="n">
        <v>0.568055555555556</v>
      </c>
      <c r="K373" s="0" t="n">
        <v>8</v>
      </c>
      <c r="L373" s="0" t="n">
        <v>8</v>
      </c>
      <c r="M373" s="0" t="n">
        <v>24</v>
      </c>
      <c r="N373" s="0" t="n">
        <v>3</v>
      </c>
      <c r="O373" s="0" t="n">
        <v>2290</v>
      </c>
    </row>
    <row r="374" customFormat="false" ht="15" hidden="false" customHeight="false" outlineLevel="0" collapsed="false">
      <c r="A374" s="0" t="s">
        <v>40</v>
      </c>
      <c r="B374" s="0" t="s">
        <v>59</v>
      </c>
      <c r="C374" s="0" t="s">
        <v>142</v>
      </c>
      <c r="D374" s="0" t="s">
        <v>167</v>
      </c>
      <c r="E374" s="0" t="n">
        <v>1</v>
      </c>
      <c r="F374" s="0" t="s">
        <v>120</v>
      </c>
      <c r="G374" s="0" t="n">
        <v>20</v>
      </c>
      <c r="H374" s="0" t="s">
        <v>161</v>
      </c>
      <c r="I374" s="10" t="n">
        <v>42332</v>
      </c>
      <c r="J374" s="11" t="n">
        <v>0.56875</v>
      </c>
      <c r="K374" s="0" t="n">
        <v>9</v>
      </c>
      <c r="L374" s="0" t="n">
        <v>9</v>
      </c>
      <c r="M374" s="0" t="n">
        <v>6</v>
      </c>
      <c r="N374" s="0" t="n">
        <v>5</v>
      </c>
      <c r="O374" s="0" t="n">
        <v>2011</v>
      </c>
    </row>
    <row r="375" customFormat="false" ht="15" hidden="false" customHeight="false" outlineLevel="0" collapsed="false">
      <c r="A375" s="0" t="s">
        <v>40</v>
      </c>
      <c r="B375" s="0" t="s">
        <v>59</v>
      </c>
      <c r="C375" s="0" t="s">
        <v>142</v>
      </c>
      <c r="D375" s="0" t="s">
        <v>167</v>
      </c>
      <c r="E375" s="0" t="n">
        <v>1</v>
      </c>
      <c r="F375" s="0" t="s">
        <v>120</v>
      </c>
      <c r="G375" s="0" t="n">
        <v>20</v>
      </c>
      <c r="H375" s="0" t="s">
        <v>161</v>
      </c>
      <c r="I375" s="10" t="n">
        <v>42332</v>
      </c>
      <c r="J375" s="11" t="n">
        <v>0.569444444444444</v>
      </c>
      <c r="K375" s="0" t="n">
        <v>10</v>
      </c>
      <c r="L375" s="0" t="n">
        <v>10</v>
      </c>
      <c r="M375" s="0" t="n">
        <v>4</v>
      </c>
      <c r="N375" s="0" t="n">
        <v>1</v>
      </c>
      <c r="O375" s="0" t="n">
        <v>3884</v>
      </c>
    </row>
    <row r="376" customFormat="false" ht="15" hidden="false" customHeight="false" outlineLevel="0" collapsed="false">
      <c r="A376" s="0" t="s">
        <v>40</v>
      </c>
      <c r="B376" s="0" t="s">
        <v>59</v>
      </c>
      <c r="C376" s="0" t="s">
        <v>142</v>
      </c>
      <c r="D376" s="0" t="s">
        <v>167</v>
      </c>
      <c r="E376" s="0" t="n">
        <v>1</v>
      </c>
      <c r="F376" s="0" t="s">
        <v>120</v>
      </c>
      <c r="G376" s="0" t="n">
        <v>20</v>
      </c>
      <c r="H376" s="0" t="s">
        <v>161</v>
      </c>
      <c r="I376" s="10" t="n">
        <v>42332</v>
      </c>
      <c r="J376" s="11" t="n">
        <v>0.570138888888889</v>
      </c>
      <c r="K376" s="0" t="n">
        <v>11</v>
      </c>
      <c r="L376" s="0" t="n">
        <v>11</v>
      </c>
      <c r="M376" s="0" t="n">
        <v>25</v>
      </c>
      <c r="N376" s="0" t="n">
        <v>3</v>
      </c>
      <c r="O376" s="0" t="n">
        <v>2839</v>
      </c>
    </row>
    <row r="377" customFormat="false" ht="15" hidden="false" customHeight="false" outlineLevel="0" collapsed="false">
      <c r="A377" s="0" t="s">
        <v>40</v>
      </c>
      <c r="B377" s="0" t="s">
        <v>59</v>
      </c>
      <c r="C377" s="0" t="s">
        <v>142</v>
      </c>
      <c r="D377" s="0" t="s">
        <v>167</v>
      </c>
      <c r="E377" s="0" t="n">
        <v>1</v>
      </c>
      <c r="F377" s="0" t="s">
        <v>120</v>
      </c>
      <c r="G377" s="0" t="n">
        <v>20</v>
      </c>
      <c r="H377" s="0" t="s">
        <v>161</v>
      </c>
      <c r="I377" s="10" t="n">
        <v>42332</v>
      </c>
      <c r="J377" s="11" t="n">
        <v>0.570833333333333</v>
      </c>
      <c r="K377" s="0" t="n">
        <v>12</v>
      </c>
      <c r="L377" s="0" t="n">
        <v>12</v>
      </c>
      <c r="M377" s="0" t="n">
        <v>5</v>
      </c>
      <c r="N377" s="0" t="n">
        <v>6</v>
      </c>
      <c r="O377" s="0" t="n">
        <v>3841</v>
      </c>
    </row>
    <row r="378" customFormat="false" ht="15" hidden="false" customHeight="false" outlineLevel="0" collapsed="false">
      <c r="A378" s="0" t="s">
        <v>40</v>
      </c>
      <c r="B378" s="0" t="s">
        <v>59</v>
      </c>
      <c r="C378" s="0" t="s">
        <v>142</v>
      </c>
      <c r="D378" s="0" t="s">
        <v>167</v>
      </c>
      <c r="E378" s="0" t="n">
        <v>1</v>
      </c>
      <c r="F378" s="0" t="s">
        <v>120</v>
      </c>
      <c r="G378" s="0" t="n">
        <v>20</v>
      </c>
      <c r="H378" s="0" t="s">
        <v>161</v>
      </c>
      <c r="I378" s="10" t="n">
        <v>42332</v>
      </c>
      <c r="J378" s="11" t="n">
        <v>0.571527777777778</v>
      </c>
      <c r="K378" s="0" t="n">
        <v>13</v>
      </c>
      <c r="L378" s="0" t="n">
        <v>13</v>
      </c>
      <c r="M378" s="0" t="n">
        <v>34</v>
      </c>
      <c r="N378" s="0" t="n">
        <v>4</v>
      </c>
      <c r="O378" s="0" t="n">
        <v>4408</v>
      </c>
    </row>
    <row r="379" customFormat="false" ht="15" hidden="false" customHeight="false" outlineLevel="0" collapsed="false">
      <c r="A379" s="0" t="s">
        <v>40</v>
      </c>
      <c r="B379" s="0" t="s">
        <v>59</v>
      </c>
      <c r="C379" s="0" t="s">
        <v>142</v>
      </c>
      <c r="D379" s="0" t="s">
        <v>167</v>
      </c>
      <c r="E379" s="0" t="n">
        <v>1</v>
      </c>
      <c r="F379" s="0" t="s">
        <v>120</v>
      </c>
      <c r="G379" s="0" t="n">
        <v>20</v>
      </c>
      <c r="H379" s="0" t="s">
        <v>161</v>
      </c>
      <c r="I379" s="10" t="n">
        <v>42332</v>
      </c>
      <c r="J379" s="11" t="n">
        <v>0.571527777777778</v>
      </c>
      <c r="K379" s="0" t="n">
        <v>14</v>
      </c>
      <c r="L379" s="0" t="n">
        <v>14</v>
      </c>
      <c r="M379" s="0" t="n">
        <v>35</v>
      </c>
      <c r="N379" s="0" t="n">
        <v>6</v>
      </c>
      <c r="O379" s="0" t="n">
        <v>3452</v>
      </c>
    </row>
    <row r="381" customFormat="false" ht="15" hidden="false" customHeight="false" outlineLevel="0" collapsed="false">
      <c r="A381" s="0" t="s">
        <v>95</v>
      </c>
    </row>
    <row r="383" customFormat="false" ht="15" hidden="false" customHeight="false" outlineLevel="0" collapsed="false">
      <c r="A383" s="0" t="s">
        <v>96</v>
      </c>
      <c r="B383" s="0" t="s">
        <v>97</v>
      </c>
      <c r="C383" s="0" t="s">
        <v>98</v>
      </c>
      <c r="D383" s="0" t="s">
        <v>99</v>
      </c>
      <c r="E383" s="0" t="s">
        <v>100</v>
      </c>
      <c r="F383" s="0" t="s">
        <v>101</v>
      </c>
      <c r="G383" s="0" t="s">
        <v>102</v>
      </c>
      <c r="H383" s="0" t="s">
        <v>103</v>
      </c>
      <c r="I383" s="0" t="s">
        <v>104</v>
      </c>
      <c r="J383" s="0" t="s">
        <v>16</v>
      </c>
      <c r="K383" s="0" t="s">
        <v>105</v>
      </c>
      <c r="L383" s="0" t="s">
        <v>106</v>
      </c>
      <c r="M383" s="0" t="s">
        <v>107</v>
      </c>
      <c r="N383" s="0" t="s">
        <v>108</v>
      </c>
      <c r="O383" s="0" t="s">
        <v>109</v>
      </c>
    </row>
    <row r="384" customFormat="false" ht="15" hidden="false" customHeight="false" outlineLevel="0" collapsed="false">
      <c r="A384" s="0" t="s">
        <v>36</v>
      </c>
      <c r="B384" s="0" t="s">
        <v>60</v>
      </c>
      <c r="C384" s="0" t="s">
        <v>110</v>
      </c>
      <c r="D384" s="0" t="s">
        <v>168</v>
      </c>
      <c r="E384" s="0" t="n">
        <v>1</v>
      </c>
      <c r="F384" s="0" t="s">
        <v>140</v>
      </c>
      <c r="G384" s="0" t="n">
        <v>20</v>
      </c>
      <c r="H384" s="0" t="s">
        <v>141</v>
      </c>
      <c r="I384" s="10" t="n">
        <v>42332</v>
      </c>
      <c r="J384" s="11" t="n">
        <v>0.5875</v>
      </c>
      <c r="K384" s="0" t="n">
        <v>1</v>
      </c>
      <c r="L384" s="0" t="n">
        <v>1</v>
      </c>
      <c r="M384" s="0" t="n">
        <v>15</v>
      </c>
      <c r="N384" s="0" t="n">
        <v>25</v>
      </c>
      <c r="O384" s="0" t="n">
        <v>4381</v>
      </c>
    </row>
    <row r="385" customFormat="false" ht="15" hidden="false" customHeight="false" outlineLevel="0" collapsed="false">
      <c r="A385" s="0" t="s">
        <v>36</v>
      </c>
      <c r="B385" s="0" t="s">
        <v>60</v>
      </c>
      <c r="C385" s="0" t="s">
        <v>110</v>
      </c>
      <c r="D385" s="0" t="s">
        <v>168</v>
      </c>
      <c r="E385" s="0" t="n">
        <v>1</v>
      </c>
      <c r="F385" s="0" t="s">
        <v>140</v>
      </c>
      <c r="G385" s="0" t="n">
        <v>20</v>
      </c>
      <c r="H385" s="0" t="s">
        <v>141</v>
      </c>
      <c r="I385" s="10" t="n">
        <v>42332</v>
      </c>
      <c r="J385" s="11" t="n">
        <v>0.588888888888889</v>
      </c>
      <c r="K385" s="0" t="n">
        <v>2</v>
      </c>
      <c r="L385" s="0" t="n">
        <v>2</v>
      </c>
      <c r="M385" s="0" t="n">
        <v>45</v>
      </c>
      <c r="N385" s="0" t="n">
        <v>2</v>
      </c>
      <c r="O385" s="0" t="n">
        <v>3453</v>
      </c>
    </row>
    <row r="386" customFormat="false" ht="15" hidden="false" customHeight="false" outlineLevel="0" collapsed="false">
      <c r="A386" s="0" t="s">
        <v>36</v>
      </c>
      <c r="B386" s="0" t="s">
        <v>60</v>
      </c>
      <c r="C386" s="0" t="s">
        <v>110</v>
      </c>
      <c r="D386" s="0" t="s">
        <v>168</v>
      </c>
      <c r="E386" s="0" t="n">
        <v>1</v>
      </c>
      <c r="F386" s="0" t="s">
        <v>140</v>
      </c>
      <c r="G386" s="0" t="n">
        <v>20</v>
      </c>
      <c r="H386" s="0" t="s">
        <v>141</v>
      </c>
      <c r="I386" s="10" t="n">
        <v>42332</v>
      </c>
      <c r="J386" s="11" t="n">
        <v>0.589583333333333</v>
      </c>
      <c r="K386" s="0" t="n">
        <v>3</v>
      </c>
      <c r="L386" s="0" t="n">
        <v>3</v>
      </c>
      <c r="M386" s="0" t="n">
        <v>6</v>
      </c>
      <c r="N386" s="0" t="n">
        <v>6</v>
      </c>
      <c r="O386" s="0" t="n">
        <v>4552</v>
      </c>
    </row>
    <row r="387" customFormat="false" ht="15" hidden="false" customHeight="false" outlineLevel="0" collapsed="false">
      <c r="A387" s="0" t="s">
        <v>36</v>
      </c>
      <c r="B387" s="0" t="s">
        <v>60</v>
      </c>
      <c r="C387" s="0" t="s">
        <v>110</v>
      </c>
      <c r="D387" s="0" t="s">
        <v>168</v>
      </c>
      <c r="E387" s="0" t="n">
        <v>1</v>
      </c>
      <c r="F387" s="0" t="s">
        <v>140</v>
      </c>
      <c r="G387" s="0" t="n">
        <v>20</v>
      </c>
      <c r="H387" s="0" t="s">
        <v>141</v>
      </c>
      <c r="I387" s="10" t="n">
        <v>42332</v>
      </c>
      <c r="J387" s="11" t="n">
        <v>0.590277777777778</v>
      </c>
      <c r="K387" s="0" t="n">
        <v>4</v>
      </c>
      <c r="L387" s="0" t="n">
        <v>4</v>
      </c>
      <c r="M387" s="0" t="n">
        <v>4</v>
      </c>
      <c r="N387" s="0" t="n">
        <v>234</v>
      </c>
      <c r="O387" s="0" t="n">
        <v>3552</v>
      </c>
    </row>
    <row r="388" customFormat="false" ht="15" hidden="false" customHeight="false" outlineLevel="0" collapsed="false">
      <c r="A388" s="0" t="s">
        <v>36</v>
      </c>
      <c r="B388" s="0" t="s">
        <v>60</v>
      </c>
      <c r="C388" s="0" t="s">
        <v>110</v>
      </c>
      <c r="D388" s="0" t="s">
        <v>168</v>
      </c>
      <c r="E388" s="0" t="n">
        <v>1</v>
      </c>
      <c r="F388" s="0" t="s">
        <v>140</v>
      </c>
      <c r="G388" s="0" t="n">
        <v>20</v>
      </c>
      <c r="H388" s="0" t="s">
        <v>141</v>
      </c>
      <c r="I388" s="10" t="n">
        <v>42332</v>
      </c>
      <c r="J388" s="11" t="n">
        <v>0.590277777777778</v>
      </c>
      <c r="K388" s="0" t="n">
        <v>5</v>
      </c>
      <c r="L388" s="0" t="n">
        <v>5</v>
      </c>
      <c r="M388" s="0" t="n">
        <v>5</v>
      </c>
      <c r="N388" s="0" t="n">
        <v>5</v>
      </c>
      <c r="O388" s="0" t="n">
        <v>1195</v>
      </c>
    </row>
    <row r="389" customFormat="false" ht="15" hidden="false" customHeight="false" outlineLevel="0" collapsed="false">
      <c r="A389" s="0" t="s">
        <v>36</v>
      </c>
      <c r="B389" s="0" t="s">
        <v>60</v>
      </c>
      <c r="C389" s="0" t="s">
        <v>110</v>
      </c>
      <c r="D389" s="0" t="s">
        <v>168</v>
      </c>
      <c r="E389" s="0" t="n">
        <v>1</v>
      </c>
      <c r="F389" s="0" t="s">
        <v>140</v>
      </c>
      <c r="G389" s="0" t="n">
        <v>20</v>
      </c>
      <c r="H389" s="0" t="s">
        <v>141</v>
      </c>
      <c r="I389" s="10" t="n">
        <v>42332</v>
      </c>
      <c r="J389" s="11" t="n">
        <v>0.590972222222222</v>
      </c>
      <c r="K389" s="0" t="n">
        <v>6</v>
      </c>
      <c r="L389" s="0" t="n">
        <v>6</v>
      </c>
      <c r="M389" s="0" t="n">
        <v>15</v>
      </c>
      <c r="N389" s="0" t="n">
        <v>14</v>
      </c>
      <c r="O389" s="0" t="n">
        <v>2313</v>
      </c>
    </row>
    <row r="390" customFormat="false" ht="15" hidden="false" customHeight="false" outlineLevel="0" collapsed="false">
      <c r="A390" s="0" t="s">
        <v>36</v>
      </c>
      <c r="B390" s="0" t="s">
        <v>60</v>
      </c>
      <c r="C390" s="0" t="s">
        <v>110</v>
      </c>
      <c r="D390" s="0" t="s">
        <v>168</v>
      </c>
      <c r="E390" s="0" t="n">
        <v>1</v>
      </c>
      <c r="F390" s="0" t="s">
        <v>140</v>
      </c>
      <c r="G390" s="0" t="n">
        <v>20</v>
      </c>
      <c r="H390" s="0" t="s">
        <v>141</v>
      </c>
      <c r="I390" s="10" t="n">
        <v>42332</v>
      </c>
      <c r="J390" s="11" t="n">
        <v>0.591666666666667</v>
      </c>
      <c r="K390" s="0" t="n">
        <v>7</v>
      </c>
      <c r="L390" s="0" t="n">
        <v>7</v>
      </c>
      <c r="M390" s="0" t="n">
        <v>345</v>
      </c>
      <c r="N390" s="0" t="n">
        <v>6</v>
      </c>
      <c r="O390" s="0" t="n">
        <v>3978</v>
      </c>
    </row>
    <row r="391" customFormat="false" ht="15" hidden="false" customHeight="false" outlineLevel="0" collapsed="false">
      <c r="A391" s="0" t="s">
        <v>36</v>
      </c>
      <c r="B391" s="0" t="s">
        <v>60</v>
      </c>
      <c r="C391" s="0" t="s">
        <v>110</v>
      </c>
      <c r="D391" s="0" t="s">
        <v>168</v>
      </c>
      <c r="E391" s="0" t="n">
        <v>1</v>
      </c>
      <c r="F391" s="0" t="s">
        <v>140</v>
      </c>
      <c r="G391" s="0" t="n">
        <v>20</v>
      </c>
      <c r="H391" s="0" t="s">
        <v>141</v>
      </c>
      <c r="I391" s="10" t="n">
        <v>42332</v>
      </c>
      <c r="J391" s="11" t="n">
        <v>0.592361111111111</v>
      </c>
      <c r="K391" s="0" t="n">
        <v>8</v>
      </c>
      <c r="L391" s="0" t="n">
        <v>8</v>
      </c>
      <c r="M391" s="0" t="n">
        <v>24</v>
      </c>
      <c r="N391" s="0" t="n">
        <v>24</v>
      </c>
      <c r="O391" s="0" t="n">
        <v>2562</v>
      </c>
    </row>
    <row r="392" customFormat="false" ht="15" hidden="false" customHeight="false" outlineLevel="0" collapsed="false">
      <c r="A392" s="0" t="s">
        <v>36</v>
      </c>
      <c r="B392" s="0" t="s">
        <v>60</v>
      </c>
      <c r="C392" s="0" t="s">
        <v>110</v>
      </c>
      <c r="D392" s="0" t="s">
        <v>168</v>
      </c>
      <c r="E392" s="0" t="n">
        <v>1</v>
      </c>
      <c r="F392" s="0" t="s">
        <v>140</v>
      </c>
      <c r="G392" s="0" t="n">
        <v>20</v>
      </c>
      <c r="H392" s="0" t="s">
        <v>141</v>
      </c>
      <c r="I392" s="10" t="n">
        <v>42332</v>
      </c>
      <c r="J392" s="11" t="n">
        <v>0.593055555555556</v>
      </c>
      <c r="K392" s="0" t="n">
        <v>9</v>
      </c>
      <c r="L392" s="0" t="n">
        <v>9</v>
      </c>
      <c r="M392" s="0" t="n">
        <v>6</v>
      </c>
      <c r="N392" s="0" t="n">
        <v>6</v>
      </c>
      <c r="O392" s="0" t="n">
        <v>6344</v>
      </c>
    </row>
    <row r="393" customFormat="false" ht="15" hidden="false" customHeight="false" outlineLevel="0" collapsed="false">
      <c r="A393" s="0" t="s">
        <v>36</v>
      </c>
      <c r="B393" s="0" t="s">
        <v>60</v>
      </c>
      <c r="C393" s="0" t="s">
        <v>110</v>
      </c>
      <c r="D393" s="0" t="s">
        <v>168</v>
      </c>
      <c r="E393" s="0" t="n">
        <v>1</v>
      </c>
      <c r="F393" s="0" t="s">
        <v>140</v>
      </c>
      <c r="G393" s="0" t="n">
        <v>20</v>
      </c>
      <c r="H393" s="0" t="s">
        <v>141</v>
      </c>
      <c r="I393" s="10" t="n">
        <v>42332</v>
      </c>
      <c r="J393" s="11" t="n">
        <v>0.59375</v>
      </c>
      <c r="K393" s="0" t="n">
        <v>10</v>
      </c>
      <c r="L393" s="0" t="n">
        <v>10</v>
      </c>
      <c r="M393" s="0" t="n">
        <v>4</v>
      </c>
      <c r="N393" s="0" t="n">
        <v>23</v>
      </c>
      <c r="O393" s="0" t="n">
        <v>3972</v>
      </c>
    </row>
    <row r="394" customFormat="false" ht="15" hidden="false" customHeight="false" outlineLevel="0" collapsed="false">
      <c r="A394" s="0" t="s">
        <v>36</v>
      </c>
      <c r="B394" s="0" t="s">
        <v>60</v>
      </c>
      <c r="C394" s="0" t="s">
        <v>110</v>
      </c>
      <c r="D394" s="0" t="s">
        <v>168</v>
      </c>
      <c r="E394" s="0" t="n">
        <v>1</v>
      </c>
      <c r="F394" s="0" t="s">
        <v>140</v>
      </c>
      <c r="G394" s="0" t="n">
        <v>20</v>
      </c>
      <c r="H394" s="0" t="s">
        <v>141</v>
      </c>
      <c r="I394" s="10" t="n">
        <v>42332</v>
      </c>
      <c r="J394" s="11" t="n">
        <v>0.594444444444445</v>
      </c>
      <c r="K394" s="0" t="n">
        <v>11</v>
      </c>
      <c r="L394" s="0" t="n">
        <v>11</v>
      </c>
      <c r="M394" s="0" t="n">
        <v>25</v>
      </c>
      <c r="N394" s="0" t="n">
        <v>5</v>
      </c>
      <c r="O394" s="0" t="n">
        <v>3950</v>
      </c>
    </row>
    <row r="395" customFormat="false" ht="15" hidden="false" customHeight="false" outlineLevel="0" collapsed="false">
      <c r="A395" s="0" t="s">
        <v>36</v>
      </c>
      <c r="B395" s="0" t="s">
        <v>60</v>
      </c>
      <c r="C395" s="0" t="s">
        <v>110</v>
      </c>
      <c r="D395" s="0" t="s">
        <v>168</v>
      </c>
      <c r="E395" s="0" t="n">
        <v>1</v>
      </c>
      <c r="F395" s="0" t="s">
        <v>140</v>
      </c>
      <c r="G395" s="0" t="n">
        <v>20</v>
      </c>
      <c r="H395" s="0" t="s">
        <v>141</v>
      </c>
      <c r="I395" s="10" t="n">
        <v>42332</v>
      </c>
      <c r="J395" s="11" t="n">
        <v>0.595138888888889</v>
      </c>
      <c r="K395" s="0" t="n">
        <v>12</v>
      </c>
      <c r="L395" s="0" t="n">
        <v>12</v>
      </c>
      <c r="M395" s="0" t="n">
        <v>5</v>
      </c>
      <c r="N395" s="0" t="n">
        <v>45</v>
      </c>
      <c r="O395" s="0" t="n">
        <v>2696</v>
      </c>
    </row>
    <row r="396" customFormat="false" ht="15" hidden="false" customHeight="false" outlineLevel="0" collapsed="false">
      <c r="A396" s="0" t="s">
        <v>36</v>
      </c>
      <c r="B396" s="0" t="s">
        <v>60</v>
      </c>
      <c r="C396" s="0" t="s">
        <v>110</v>
      </c>
      <c r="D396" s="0" t="s">
        <v>168</v>
      </c>
      <c r="E396" s="0" t="n">
        <v>1</v>
      </c>
      <c r="F396" s="0" t="s">
        <v>140</v>
      </c>
      <c r="G396" s="0" t="n">
        <v>20</v>
      </c>
      <c r="H396" s="0" t="s">
        <v>141</v>
      </c>
      <c r="I396" s="10" t="n">
        <v>42332</v>
      </c>
      <c r="J396" s="11" t="n">
        <v>0.595833333333333</v>
      </c>
      <c r="K396" s="0" t="n">
        <v>13</v>
      </c>
      <c r="L396" s="0" t="n">
        <v>13</v>
      </c>
      <c r="M396" s="0" t="n">
        <v>34</v>
      </c>
      <c r="N396" s="0" t="n">
        <v>4</v>
      </c>
      <c r="O396" s="0" t="n">
        <v>2967</v>
      </c>
    </row>
    <row r="397" customFormat="false" ht="15" hidden="false" customHeight="false" outlineLevel="0" collapsed="false">
      <c r="A397" s="0" t="s">
        <v>36</v>
      </c>
      <c r="B397" s="0" t="s">
        <v>60</v>
      </c>
      <c r="C397" s="0" t="s">
        <v>110</v>
      </c>
      <c r="D397" s="0" t="s">
        <v>168</v>
      </c>
      <c r="E397" s="0" t="n">
        <v>1</v>
      </c>
      <c r="F397" s="0" t="s">
        <v>140</v>
      </c>
      <c r="G397" s="0" t="n">
        <v>20</v>
      </c>
      <c r="H397" s="0" t="s">
        <v>141</v>
      </c>
      <c r="I397" s="10" t="n">
        <v>42332</v>
      </c>
      <c r="J397" s="11" t="n">
        <v>0.596527777777778</v>
      </c>
      <c r="K397" s="0" t="n">
        <v>14</v>
      </c>
      <c r="L397" s="0" t="n">
        <v>14</v>
      </c>
      <c r="M397" s="0" t="n">
        <v>35</v>
      </c>
      <c r="N397" s="0" t="n">
        <v>4</v>
      </c>
      <c r="O397" s="0" t="n">
        <v>4791</v>
      </c>
    </row>
    <row r="399" customFormat="false" ht="15" hidden="false" customHeight="false" outlineLevel="0" collapsed="false">
      <c r="A399" s="0" t="s">
        <v>95</v>
      </c>
    </row>
    <row r="401" customFormat="false" ht="15" hidden="false" customHeight="false" outlineLevel="0" collapsed="false">
      <c r="A401" s="0" t="s">
        <v>96</v>
      </c>
      <c r="B401" s="0" t="s">
        <v>97</v>
      </c>
      <c r="C401" s="0" t="s">
        <v>98</v>
      </c>
      <c r="D401" s="0" t="s">
        <v>99</v>
      </c>
      <c r="E401" s="0" t="s">
        <v>100</v>
      </c>
      <c r="F401" s="0" t="s">
        <v>101</v>
      </c>
      <c r="G401" s="0" t="s">
        <v>102</v>
      </c>
      <c r="H401" s="0" t="s">
        <v>103</v>
      </c>
      <c r="I401" s="0" t="s">
        <v>104</v>
      </c>
      <c r="J401" s="0" t="s">
        <v>16</v>
      </c>
      <c r="K401" s="0" t="s">
        <v>105</v>
      </c>
      <c r="L401" s="0" t="s">
        <v>106</v>
      </c>
      <c r="M401" s="0" t="s">
        <v>107</v>
      </c>
      <c r="N401" s="0" t="s">
        <v>108</v>
      </c>
      <c r="O401" s="0" t="s">
        <v>109</v>
      </c>
    </row>
    <row r="402" customFormat="false" ht="15" hidden="false" customHeight="false" outlineLevel="0" collapsed="false">
      <c r="A402" s="0" t="s">
        <v>38</v>
      </c>
      <c r="B402" s="0" t="s">
        <v>61</v>
      </c>
      <c r="C402" s="0" t="s">
        <v>110</v>
      </c>
      <c r="D402" s="0" t="s">
        <v>169</v>
      </c>
      <c r="E402" s="0" t="s">
        <v>150</v>
      </c>
      <c r="F402" s="0" t="s">
        <v>146</v>
      </c>
      <c r="G402" s="0" t="n">
        <v>27</v>
      </c>
      <c r="H402" s="0" t="s">
        <v>117</v>
      </c>
      <c r="I402" s="10" t="n">
        <v>42332</v>
      </c>
      <c r="J402" s="11" t="n">
        <v>0.611111111111111</v>
      </c>
      <c r="K402" s="0" t="n">
        <v>1</v>
      </c>
      <c r="L402" s="0" t="n">
        <v>1</v>
      </c>
      <c r="M402" s="0" t="n">
        <v>15</v>
      </c>
      <c r="N402" s="0" t="n">
        <v>5</v>
      </c>
      <c r="O402" s="0" t="n">
        <v>7338</v>
      </c>
    </row>
    <row r="403" customFormat="false" ht="15" hidden="false" customHeight="false" outlineLevel="0" collapsed="false">
      <c r="A403" s="0" t="s">
        <v>38</v>
      </c>
      <c r="B403" s="0" t="s">
        <v>61</v>
      </c>
      <c r="C403" s="0" t="s">
        <v>110</v>
      </c>
      <c r="D403" s="0" t="s">
        <v>169</v>
      </c>
      <c r="E403" s="0" t="s">
        <v>150</v>
      </c>
      <c r="F403" s="0" t="s">
        <v>146</v>
      </c>
      <c r="G403" s="0" t="n">
        <v>27</v>
      </c>
      <c r="H403" s="0" t="s">
        <v>117</v>
      </c>
      <c r="I403" s="10" t="n">
        <v>42332</v>
      </c>
      <c r="J403" s="11" t="n">
        <v>0.6125</v>
      </c>
      <c r="K403" s="0" t="n">
        <v>2</v>
      </c>
      <c r="L403" s="0" t="n">
        <v>2</v>
      </c>
      <c r="M403" s="0" t="n">
        <v>45</v>
      </c>
      <c r="N403" s="0" t="n">
        <v>4</v>
      </c>
      <c r="O403" s="0" t="n">
        <v>6515</v>
      </c>
    </row>
    <row r="404" customFormat="false" ht="15" hidden="false" customHeight="false" outlineLevel="0" collapsed="false">
      <c r="A404" s="0" t="s">
        <v>38</v>
      </c>
      <c r="B404" s="0" t="s">
        <v>61</v>
      </c>
      <c r="C404" s="0" t="s">
        <v>110</v>
      </c>
      <c r="D404" s="0" t="s">
        <v>169</v>
      </c>
      <c r="E404" s="0" t="s">
        <v>150</v>
      </c>
      <c r="F404" s="0" t="s">
        <v>146</v>
      </c>
      <c r="G404" s="0" t="n">
        <v>27</v>
      </c>
      <c r="H404" s="0" t="s">
        <v>117</v>
      </c>
      <c r="I404" s="10" t="n">
        <v>42332</v>
      </c>
      <c r="J404" s="11" t="n">
        <v>0.613888888888889</v>
      </c>
      <c r="K404" s="0" t="n">
        <v>3</v>
      </c>
      <c r="L404" s="0" t="n">
        <v>3</v>
      </c>
      <c r="M404" s="0" t="n">
        <v>6</v>
      </c>
      <c r="N404" s="0" t="n">
        <v>3</v>
      </c>
      <c r="O404" s="0" t="n">
        <v>3780</v>
      </c>
    </row>
    <row r="405" customFormat="false" ht="15" hidden="false" customHeight="false" outlineLevel="0" collapsed="false">
      <c r="A405" s="0" t="s">
        <v>38</v>
      </c>
      <c r="B405" s="0" t="s">
        <v>61</v>
      </c>
      <c r="C405" s="0" t="s">
        <v>110</v>
      </c>
      <c r="D405" s="0" t="s">
        <v>169</v>
      </c>
      <c r="E405" s="0" t="s">
        <v>150</v>
      </c>
      <c r="F405" s="0" t="s">
        <v>146</v>
      </c>
      <c r="G405" s="0" t="n">
        <v>27</v>
      </c>
      <c r="H405" s="0" t="s">
        <v>117</v>
      </c>
      <c r="I405" s="10" t="n">
        <v>42332</v>
      </c>
      <c r="J405" s="11" t="n">
        <v>0.615277777777778</v>
      </c>
      <c r="K405" s="0" t="n">
        <v>4</v>
      </c>
      <c r="L405" s="0" t="n">
        <v>4</v>
      </c>
      <c r="M405" s="0" t="n">
        <v>4</v>
      </c>
      <c r="N405" s="0" t="n">
        <v>234</v>
      </c>
      <c r="O405" s="0" t="n">
        <v>6254</v>
      </c>
    </row>
    <row r="406" customFormat="false" ht="15" hidden="false" customHeight="false" outlineLevel="0" collapsed="false">
      <c r="A406" s="0" t="s">
        <v>38</v>
      </c>
      <c r="B406" s="0" t="s">
        <v>61</v>
      </c>
      <c r="C406" s="0" t="s">
        <v>110</v>
      </c>
      <c r="D406" s="0" t="s">
        <v>169</v>
      </c>
      <c r="E406" s="0" t="s">
        <v>150</v>
      </c>
      <c r="F406" s="0" t="s">
        <v>146</v>
      </c>
      <c r="G406" s="0" t="n">
        <v>27</v>
      </c>
      <c r="H406" s="0" t="s">
        <v>117</v>
      </c>
      <c r="I406" s="10" t="n">
        <v>42332</v>
      </c>
      <c r="J406" s="11" t="n">
        <v>0.615972222222222</v>
      </c>
      <c r="K406" s="0" t="n">
        <v>5</v>
      </c>
      <c r="L406" s="0" t="n">
        <v>5</v>
      </c>
      <c r="M406" s="0" t="n">
        <v>5</v>
      </c>
      <c r="N406" s="0" t="n">
        <v>5</v>
      </c>
      <c r="O406" s="0" t="n">
        <v>2394</v>
      </c>
    </row>
    <row r="407" customFormat="false" ht="15" hidden="false" customHeight="false" outlineLevel="0" collapsed="false">
      <c r="A407" s="0" t="s">
        <v>38</v>
      </c>
      <c r="B407" s="0" t="s">
        <v>61</v>
      </c>
      <c r="C407" s="0" t="s">
        <v>110</v>
      </c>
      <c r="D407" s="0" t="s">
        <v>169</v>
      </c>
      <c r="E407" s="0" t="s">
        <v>150</v>
      </c>
      <c r="F407" s="0" t="s">
        <v>146</v>
      </c>
      <c r="G407" s="0" t="n">
        <v>27</v>
      </c>
      <c r="H407" s="0" t="s">
        <v>117</v>
      </c>
      <c r="I407" s="10" t="n">
        <v>42332</v>
      </c>
      <c r="J407" s="11" t="n">
        <v>0.617361111111111</v>
      </c>
      <c r="K407" s="0" t="n">
        <v>6</v>
      </c>
      <c r="L407" s="0" t="n">
        <v>6</v>
      </c>
      <c r="M407" s="0" t="n">
        <v>15</v>
      </c>
      <c r="N407" s="0" t="n">
        <v>5</v>
      </c>
      <c r="O407" s="0" t="n">
        <v>5569</v>
      </c>
    </row>
    <row r="408" customFormat="false" ht="15" hidden="false" customHeight="false" outlineLevel="0" collapsed="false">
      <c r="A408" s="0" t="s">
        <v>38</v>
      </c>
      <c r="B408" s="0" t="s">
        <v>61</v>
      </c>
      <c r="C408" s="0" t="s">
        <v>110</v>
      </c>
      <c r="D408" s="0" t="s">
        <v>169</v>
      </c>
      <c r="E408" s="0" t="s">
        <v>150</v>
      </c>
      <c r="F408" s="0" t="s">
        <v>146</v>
      </c>
      <c r="G408" s="0" t="n">
        <v>27</v>
      </c>
      <c r="H408" s="0" t="s">
        <v>117</v>
      </c>
      <c r="I408" s="10" t="n">
        <v>42332</v>
      </c>
      <c r="J408" s="11" t="n">
        <v>0.61875</v>
      </c>
      <c r="K408" s="0" t="n">
        <v>7</v>
      </c>
      <c r="L408" s="0" t="n">
        <v>7</v>
      </c>
      <c r="M408" s="0" t="n">
        <v>345</v>
      </c>
      <c r="N408" s="0" t="n">
        <v>12345</v>
      </c>
      <c r="O408" s="0" t="n">
        <v>7250</v>
      </c>
    </row>
    <row r="409" customFormat="false" ht="15" hidden="false" customHeight="false" outlineLevel="0" collapsed="false">
      <c r="A409" s="0" t="s">
        <v>38</v>
      </c>
      <c r="B409" s="0" t="s">
        <v>61</v>
      </c>
      <c r="C409" s="0" t="s">
        <v>110</v>
      </c>
      <c r="D409" s="0" t="s">
        <v>169</v>
      </c>
      <c r="E409" s="0" t="s">
        <v>150</v>
      </c>
      <c r="F409" s="0" t="s">
        <v>146</v>
      </c>
      <c r="G409" s="0" t="n">
        <v>27</v>
      </c>
      <c r="H409" s="0" t="s">
        <v>117</v>
      </c>
      <c r="I409" s="10" t="n">
        <v>42332</v>
      </c>
      <c r="J409" s="11" t="n">
        <v>0.619444444444445</v>
      </c>
      <c r="K409" s="0" t="n">
        <v>8</v>
      </c>
      <c r="L409" s="0" t="n">
        <v>8</v>
      </c>
      <c r="M409" s="0" t="n">
        <v>24</v>
      </c>
      <c r="N409" s="0" t="n">
        <v>2</v>
      </c>
      <c r="O409" s="0" t="n">
        <v>3530</v>
      </c>
    </row>
    <row r="410" customFormat="false" ht="15" hidden="false" customHeight="false" outlineLevel="0" collapsed="false">
      <c r="A410" s="0" t="s">
        <v>38</v>
      </c>
      <c r="B410" s="0" t="s">
        <v>61</v>
      </c>
      <c r="C410" s="0" t="s">
        <v>110</v>
      </c>
      <c r="D410" s="0" t="s">
        <v>169</v>
      </c>
      <c r="E410" s="0" t="s">
        <v>150</v>
      </c>
      <c r="F410" s="0" t="s">
        <v>146</v>
      </c>
      <c r="G410" s="0" t="n">
        <v>27</v>
      </c>
      <c r="H410" s="0" t="s">
        <v>117</v>
      </c>
      <c r="I410" s="10" t="n">
        <v>42332</v>
      </c>
      <c r="J410" s="11" t="n">
        <v>0.620138888888889</v>
      </c>
      <c r="K410" s="0" t="n">
        <v>9</v>
      </c>
      <c r="L410" s="0" t="n">
        <v>9</v>
      </c>
      <c r="M410" s="0" t="n">
        <v>6</v>
      </c>
      <c r="N410" s="0" t="n">
        <v>6</v>
      </c>
      <c r="O410" s="0" t="n">
        <v>7260</v>
      </c>
    </row>
    <row r="411" customFormat="false" ht="15" hidden="false" customHeight="false" outlineLevel="0" collapsed="false">
      <c r="A411" s="0" t="s">
        <v>38</v>
      </c>
      <c r="B411" s="0" t="s">
        <v>61</v>
      </c>
      <c r="C411" s="0" t="s">
        <v>110</v>
      </c>
      <c r="D411" s="0" t="s">
        <v>169</v>
      </c>
      <c r="E411" s="0" t="s">
        <v>150</v>
      </c>
      <c r="F411" s="0" t="s">
        <v>146</v>
      </c>
      <c r="G411" s="0" t="n">
        <v>27</v>
      </c>
      <c r="H411" s="0" t="s">
        <v>117</v>
      </c>
      <c r="I411" s="10" t="n">
        <v>42332</v>
      </c>
      <c r="J411" s="11" t="n">
        <v>0.621527777777778</v>
      </c>
      <c r="K411" s="0" t="n">
        <v>10</v>
      </c>
      <c r="L411" s="0" t="n">
        <v>10</v>
      </c>
      <c r="M411" s="0" t="n">
        <v>4</v>
      </c>
      <c r="N411" s="0" t="n">
        <v>4</v>
      </c>
      <c r="O411" s="0" t="n">
        <v>4009</v>
      </c>
    </row>
    <row r="412" customFormat="false" ht="15" hidden="false" customHeight="false" outlineLevel="0" collapsed="false">
      <c r="A412" s="0" t="s">
        <v>38</v>
      </c>
      <c r="B412" s="0" t="s">
        <v>61</v>
      </c>
      <c r="C412" s="0" t="s">
        <v>110</v>
      </c>
      <c r="D412" s="0" t="s">
        <v>169</v>
      </c>
      <c r="E412" s="0" t="s">
        <v>150</v>
      </c>
      <c r="F412" s="0" t="s">
        <v>146</v>
      </c>
      <c r="G412" s="0" t="n">
        <v>27</v>
      </c>
      <c r="H412" s="0" t="s">
        <v>117</v>
      </c>
      <c r="I412" s="10" t="n">
        <v>42332</v>
      </c>
      <c r="J412" s="11" t="n">
        <v>0.622222222222222</v>
      </c>
      <c r="K412" s="0" t="n">
        <v>11</v>
      </c>
      <c r="L412" s="0" t="n">
        <v>11</v>
      </c>
      <c r="M412" s="0" t="n">
        <v>25</v>
      </c>
      <c r="N412" s="0" t="n">
        <v>5</v>
      </c>
      <c r="O412" s="0" t="n">
        <v>6052</v>
      </c>
    </row>
    <row r="413" customFormat="false" ht="15" hidden="false" customHeight="false" outlineLevel="0" collapsed="false">
      <c r="A413" s="0" t="s">
        <v>38</v>
      </c>
      <c r="B413" s="0" t="s">
        <v>61</v>
      </c>
      <c r="C413" s="0" t="s">
        <v>110</v>
      </c>
      <c r="D413" s="0" t="s">
        <v>169</v>
      </c>
      <c r="E413" s="0" t="s">
        <v>150</v>
      </c>
      <c r="F413" s="0" t="s">
        <v>146</v>
      </c>
      <c r="G413" s="0" t="n">
        <v>27</v>
      </c>
      <c r="H413" s="0" t="s">
        <v>117</v>
      </c>
      <c r="I413" s="10" t="n">
        <v>42332</v>
      </c>
      <c r="J413" s="11" t="n">
        <v>0.622916666666667</v>
      </c>
      <c r="K413" s="0" t="n">
        <v>12</v>
      </c>
      <c r="L413" s="0" t="n">
        <v>12</v>
      </c>
      <c r="M413" s="0" t="n">
        <v>5</v>
      </c>
      <c r="N413" s="0" t="n">
        <v>5</v>
      </c>
      <c r="O413" s="0" t="n">
        <v>8451</v>
      </c>
    </row>
    <row r="414" customFormat="false" ht="15" hidden="false" customHeight="false" outlineLevel="0" collapsed="false">
      <c r="A414" s="0" t="s">
        <v>38</v>
      </c>
      <c r="B414" s="0" t="s">
        <v>61</v>
      </c>
      <c r="C414" s="0" t="s">
        <v>110</v>
      </c>
      <c r="D414" s="0" t="s">
        <v>169</v>
      </c>
      <c r="E414" s="0" t="s">
        <v>150</v>
      </c>
      <c r="F414" s="0" t="s">
        <v>146</v>
      </c>
      <c r="G414" s="0" t="n">
        <v>27</v>
      </c>
      <c r="H414" s="0" t="s">
        <v>117</v>
      </c>
      <c r="I414" s="10" t="n">
        <v>42332</v>
      </c>
      <c r="J414" s="11" t="n">
        <v>0.624305555555556</v>
      </c>
      <c r="K414" s="0" t="n">
        <v>13</v>
      </c>
      <c r="L414" s="0" t="n">
        <v>13</v>
      </c>
      <c r="M414" s="0" t="n">
        <v>34</v>
      </c>
      <c r="N414" s="0" t="n">
        <v>5</v>
      </c>
      <c r="O414" s="0" t="n">
        <v>5131</v>
      </c>
    </row>
    <row r="415" customFormat="false" ht="15" hidden="false" customHeight="false" outlineLevel="0" collapsed="false">
      <c r="A415" s="0" t="s">
        <v>38</v>
      </c>
      <c r="B415" s="0" t="s">
        <v>61</v>
      </c>
      <c r="C415" s="0" t="s">
        <v>110</v>
      </c>
      <c r="D415" s="0" t="s">
        <v>169</v>
      </c>
      <c r="E415" s="0" t="s">
        <v>150</v>
      </c>
      <c r="F415" s="0" t="s">
        <v>146</v>
      </c>
      <c r="G415" s="0" t="n">
        <v>27</v>
      </c>
      <c r="H415" s="0" t="s">
        <v>117</v>
      </c>
      <c r="I415" s="10" t="n">
        <v>42332</v>
      </c>
      <c r="J415" s="11" t="n">
        <v>0.625694444444445</v>
      </c>
      <c r="K415" s="0" t="n">
        <v>14</v>
      </c>
      <c r="L415" s="0" t="n">
        <v>14</v>
      </c>
      <c r="M415" s="0" t="n">
        <v>35</v>
      </c>
      <c r="N415" s="0" t="n">
        <v>6</v>
      </c>
      <c r="O415" s="0" t="n">
        <v>6984</v>
      </c>
    </row>
    <row r="417" customFormat="false" ht="15" hidden="false" customHeight="false" outlineLevel="0" collapsed="false">
      <c r="A417" s="0" t="s">
        <v>95</v>
      </c>
    </row>
    <row r="419" customFormat="false" ht="15" hidden="false" customHeight="false" outlineLevel="0" collapsed="false">
      <c r="A419" s="0" t="s">
        <v>96</v>
      </c>
      <c r="B419" s="0" t="s">
        <v>97</v>
      </c>
      <c r="C419" s="0" t="s">
        <v>98</v>
      </c>
      <c r="D419" s="0" t="s">
        <v>99</v>
      </c>
      <c r="E419" s="0" t="s">
        <v>100</v>
      </c>
      <c r="F419" s="0" t="s">
        <v>101</v>
      </c>
      <c r="G419" s="0" t="s">
        <v>102</v>
      </c>
      <c r="H419" s="0" t="s">
        <v>103</v>
      </c>
      <c r="I419" s="0" t="s">
        <v>104</v>
      </c>
      <c r="J419" s="0" t="s">
        <v>16</v>
      </c>
      <c r="K419" s="0" t="s">
        <v>105</v>
      </c>
      <c r="L419" s="0" t="s">
        <v>106</v>
      </c>
      <c r="M419" s="0" t="s">
        <v>107</v>
      </c>
      <c r="N419" s="0" t="s">
        <v>108</v>
      </c>
      <c r="O419" s="0" t="s">
        <v>109</v>
      </c>
    </row>
    <row r="420" customFormat="false" ht="15" hidden="false" customHeight="false" outlineLevel="0" collapsed="false">
      <c r="A420" s="0" t="s">
        <v>40</v>
      </c>
      <c r="B420" s="0" t="s">
        <v>62</v>
      </c>
      <c r="C420" s="0" t="s">
        <v>110</v>
      </c>
      <c r="D420" s="0" t="s">
        <v>170</v>
      </c>
      <c r="E420" s="0" t="n">
        <v>2</v>
      </c>
      <c r="F420" s="0" t="s">
        <v>116</v>
      </c>
      <c r="G420" s="0" t="n">
        <v>20</v>
      </c>
      <c r="H420" s="0" t="s">
        <v>117</v>
      </c>
      <c r="I420" s="10" t="n">
        <v>42332</v>
      </c>
      <c r="J420" s="11" t="n">
        <v>0.653472222222222</v>
      </c>
      <c r="K420" s="0" t="n">
        <v>1</v>
      </c>
      <c r="L420" s="0" t="n">
        <v>1</v>
      </c>
      <c r="M420" s="0" t="n">
        <v>15</v>
      </c>
      <c r="N420" s="0" t="n">
        <v>124</v>
      </c>
      <c r="O420" s="0" t="n">
        <v>6987</v>
      </c>
    </row>
    <row r="421" customFormat="false" ht="15" hidden="false" customHeight="false" outlineLevel="0" collapsed="false">
      <c r="A421" s="0" t="s">
        <v>40</v>
      </c>
      <c r="B421" s="0" t="s">
        <v>62</v>
      </c>
      <c r="C421" s="0" t="s">
        <v>110</v>
      </c>
      <c r="D421" s="0" t="s">
        <v>170</v>
      </c>
      <c r="E421" s="0" t="n">
        <v>2</v>
      </c>
      <c r="F421" s="0" t="s">
        <v>116</v>
      </c>
      <c r="G421" s="0" t="n">
        <v>20</v>
      </c>
      <c r="H421" s="0" t="s">
        <v>117</v>
      </c>
      <c r="I421" s="10" t="n">
        <v>42332</v>
      </c>
      <c r="J421" s="11" t="n">
        <v>0.654166666666667</v>
      </c>
      <c r="K421" s="0" t="n">
        <v>2</v>
      </c>
      <c r="L421" s="0" t="n">
        <v>2</v>
      </c>
      <c r="M421" s="0" t="n">
        <v>45</v>
      </c>
      <c r="N421" s="0" t="n">
        <v>235</v>
      </c>
      <c r="O421" s="0" t="n">
        <v>3185</v>
      </c>
    </row>
    <row r="422" customFormat="false" ht="15" hidden="false" customHeight="false" outlineLevel="0" collapsed="false">
      <c r="A422" s="0" t="s">
        <v>40</v>
      </c>
      <c r="B422" s="0" t="s">
        <v>62</v>
      </c>
      <c r="C422" s="0" t="s">
        <v>110</v>
      </c>
      <c r="D422" s="0" t="s">
        <v>170</v>
      </c>
      <c r="E422" s="0" t="n">
        <v>2</v>
      </c>
      <c r="F422" s="0" t="s">
        <v>116</v>
      </c>
      <c r="G422" s="0" t="n">
        <v>20</v>
      </c>
      <c r="H422" s="0" t="s">
        <v>117</v>
      </c>
      <c r="I422" s="10" t="n">
        <v>42332</v>
      </c>
      <c r="J422" s="11" t="n">
        <v>0.655555555555556</v>
      </c>
      <c r="K422" s="0" t="n">
        <v>3</v>
      </c>
      <c r="L422" s="0" t="n">
        <v>3</v>
      </c>
      <c r="M422" s="0" t="n">
        <v>6</v>
      </c>
      <c r="N422" s="0" t="n">
        <v>5</v>
      </c>
      <c r="O422" s="0" t="n">
        <v>5737</v>
      </c>
    </row>
    <row r="423" customFormat="false" ht="15" hidden="false" customHeight="false" outlineLevel="0" collapsed="false">
      <c r="A423" s="0" t="s">
        <v>40</v>
      </c>
      <c r="B423" s="0" t="s">
        <v>62</v>
      </c>
      <c r="C423" s="0" t="s">
        <v>110</v>
      </c>
      <c r="D423" s="0" t="s">
        <v>170</v>
      </c>
      <c r="E423" s="0" t="n">
        <v>2</v>
      </c>
      <c r="F423" s="0" t="s">
        <v>116</v>
      </c>
      <c r="G423" s="0" t="n">
        <v>20</v>
      </c>
      <c r="H423" s="0" t="s">
        <v>117</v>
      </c>
      <c r="I423" s="10" t="n">
        <v>42332</v>
      </c>
      <c r="J423" s="11" t="n">
        <v>0.656944444444445</v>
      </c>
      <c r="K423" s="0" t="n">
        <v>4</v>
      </c>
      <c r="L423" s="0" t="n">
        <v>4</v>
      </c>
      <c r="M423" s="0" t="n">
        <v>4</v>
      </c>
      <c r="N423" s="0" t="n">
        <v>134</v>
      </c>
      <c r="O423" s="0" t="n">
        <v>3082</v>
      </c>
    </row>
    <row r="424" customFormat="false" ht="15" hidden="false" customHeight="false" outlineLevel="0" collapsed="false">
      <c r="A424" s="0" t="s">
        <v>40</v>
      </c>
      <c r="B424" s="0" t="s">
        <v>62</v>
      </c>
      <c r="C424" s="0" t="s">
        <v>110</v>
      </c>
      <c r="D424" s="0" t="s">
        <v>170</v>
      </c>
      <c r="E424" s="0" t="n">
        <v>2</v>
      </c>
      <c r="F424" s="0" t="s">
        <v>116</v>
      </c>
      <c r="G424" s="0" t="n">
        <v>20</v>
      </c>
      <c r="H424" s="0" t="s">
        <v>117</v>
      </c>
      <c r="I424" s="10" t="n">
        <v>42332</v>
      </c>
      <c r="J424" s="11" t="n">
        <v>0.657638888888889</v>
      </c>
      <c r="K424" s="0" t="n">
        <v>5</v>
      </c>
      <c r="L424" s="0" t="n">
        <v>5</v>
      </c>
      <c r="M424" s="0" t="n">
        <v>5</v>
      </c>
      <c r="N424" s="0" t="n">
        <v>1</v>
      </c>
      <c r="O424" s="0" t="n">
        <v>1595</v>
      </c>
    </row>
    <row r="425" customFormat="false" ht="15" hidden="false" customHeight="false" outlineLevel="0" collapsed="false">
      <c r="A425" s="0" t="s">
        <v>40</v>
      </c>
      <c r="B425" s="0" t="s">
        <v>62</v>
      </c>
      <c r="C425" s="0" t="s">
        <v>110</v>
      </c>
      <c r="D425" s="0" t="s">
        <v>170</v>
      </c>
      <c r="E425" s="0" t="n">
        <v>2</v>
      </c>
      <c r="F425" s="0" t="s">
        <v>116</v>
      </c>
      <c r="G425" s="0" t="n">
        <v>20</v>
      </c>
      <c r="H425" s="0" t="s">
        <v>117</v>
      </c>
      <c r="I425" s="10" t="n">
        <v>42332</v>
      </c>
      <c r="J425" s="11" t="n">
        <v>0.658333333333333</v>
      </c>
      <c r="K425" s="0" t="n">
        <v>6</v>
      </c>
      <c r="L425" s="0" t="n">
        <v>6</v>
      </c>
      <c r="M425" s="0" t="n">
        <v>15</v>
      </c>
      <c r="N425" s="0" t="n">
        <v>5</v>
      </c>
      <c r="O425" s="0" t="n">
        <v>2062</v>
      </c>
    </row>
    <row r="426" customFormat="false" ht="15" hidden="false" customHeight="false" outlineLevel="0" collapsed="false">
      <c r="A426" s="0" t="s">
        <v>40</v>
      </c>
      <c r="B426" s="0" t="s">
        <v>62</v>
      </c>
      <c r="C426" s="0" t="s">
        <v>110</v>
      </c>
      <c r="D426" s="0" t="s">
        <v>170</v>
      </c>
      <c r="E426" s="0" t="n">
        <v>2</v>
      </c>
      <c r="F426" s="0" t="s">
        <v>116</v>
      </c>
      <c r="G426" s="0" t="n">
        <v>20</v>
      </c>
      <c r="H426" s="0" t="s">
        <v>117</v>
      </c>
      <c r="I426" s="10" t="n">
        <v>42332</v>
      </c>
      <c r="J426" s="11" t="n">
        <v>0.659027777777778</v>
      </c>
      <c r="K426" s="0" t="n">
        <v>7</v>
      </c>
      <c r="L426" s="0" t="n">
        <v>7</v>
      </c>
      <c r="M426" s="0" t="n">
        <v>345</v>
      </c>
      <c r="N426" s="0" t="n">
        <v>6</v>
      </c>
      <c r="O426" s="0" t="n">
        <v>4717</v>
      </c>
    </row>
    <row r="427" customFormat="false" ht="15" hidden="false" customHeight="false" outlineLevel="0" collapsed="false">
      <c r="A427" s="0" t="s">
        <v>40</v>
      </c>
      <c r="B427" s="0" t="s">
        <v>62</v>
      </c>
      <c r="C427" s="0" t="s">
        <v>110</v>
      </c>
      <c r="D427" s="0" t="s">
        <v>170</v>
      </c>
      <c r="E427" s="0" t="n">
        <v>2</v>
      </c>
      <c r="F427" s="0" t="s">
        <v>116</v>
      </c>
      <c r="G427" s="0" t="n">
        <v>20</v>
      </c>
      <c r="H427" s="0" t="s">
        <v>117</v>
      </c>
      <c r="I427" s="10" t="n">
        <v>42332</v>
      </c>
      <c r="J427" s="11" t="n">
        <v>0.660416666666667</v>
      </c>
      <c r="K427" s="0" t="n">
        <v>8</v>
      </c>
      <c r="L427" s="0" t="n">
        <v>8</v>
      </c>
      <c r="M427" s="0" t="n">
        <v>24</v>
      </c>
      <c r="N427" s="0" t="n">
        <v>23</v>
      </c>
      <c r="O427" s="0" t="n">
        <v>4539</v>
      </c>
    </row>
    <row r="428" customFormat="false" ht="15" hidden="false" customHeight="false" outlineLevel="0" collapsed="false">
      <c r="A428" s="0" t="s">
        <v>40</v>
      </c>
      <c r="B428" s="0" t="s">
        <v>62</v>
      </c>
      <c r="C428" s="0" t="s">
        <v>110</v>
      </c>
      <c r="D428" s="0" t="s">
        <v>170</v>
      </c>
      <c r="E428" s="0" t="n">
        <v>2</v>
      </c>
      <c r="F428" s="0" t="s">
        <v>116</v>
      </c>
      <c r="G428" s="0" t="n">
        <v>20</v>
      </c>
      <c r="H428" s="0" t="s">
        <v>117</v>
      </c>
      <c r="I428" s="10" t="n">
        <v>42332</v>
      </c>
      <c r="J428" s="11" t="n">
        <v>0.661111111111111</v>
      </c>
      <c r="K428" s="0" t="n">
        <v>9</v>
      </c>
      <c r="L428" s="0" t="n">
        <v>9</v>
      </c>
      <c r="M428" s="0" t="n">
        <v>6</v>
      </c>
      <c r="N428" s="0" t="n">
        <v>145</v>
      </c>
      <c r="O428" s="0" t="n">
        <v>4339</v>
      </c>
    </row>
    <row r="429" customFormat="false" ht="15" hidden="false" customHeight="false" outlineLevel="0" collapsed="false">
      <c r="A429" s="0" t="s">
        <v>40</v>
      </c>
      <c r="B429" s="0" t="s">
        <v>62</v>
      </c>
      <c r="C429" s="0" t="s">
        <v>110</v>
      </c>
      <c r="D429" s="0" t="s">
        <v>170</v>
      </c>
      <c r="E429" s="0" t="n">
        <v>2</v>
      </c>
      <c r="F429" s="0" t="s">
        <v>116</v>
      </c>
      <c r="G429" s="0" t="n">
        <v>20</v>
      </c>
      <c r="H429" s="0" t="s">
        <v>117</v>
      </c>
      <c r="I429" s="10" t="n">
        <v>42332</v>
      </c>
      <c r="J429" s="11" t="n">
        <v>0.661805555555556</v>
      </c>
      <c r="K429" s="0" t="n">
        <v>10</v>
      </c>
      <c r="L429" s="0" t="n">
        <v>10</v>
      </c>
      <c r="M429" s="0" t="n">
        <v>4</v>
      </c>
      <c r="N429" s="0" t="n">
        <v>23</v>
      </c>
      <c r="O429" s="0" t="n">
        <v>5602</v>
      </c>
    </row>
    <row r="430" customFormat="false" ht="15" hidden="false" customHeight="false" outlineLevel="0" collapsed="false">
      <c r="A430" s="0" t="s">
        <v>40</v>
      </c>
      <c r="B430" s="0" t="s">
        <v>62</v>
      </c>
      <c r="C430" s="0" t="s">
        <v>110</v>
      </c>
      <c r="D430" s="0" t="s">
        <v>170</v>
      </c>
      <c r="E430" s="0" t="n">
        <v>2</v>
      </c>
      <c r="F430" s="0" t="s">
        <v>116</v>
      </c>
      <c r="G430" s="0" t="n">
        <v>20</v>
      </c>
      <c r="H430" s="0" t="s">
        <v>117</v>
      </c>
      <c r="I430" s="10" t="n">
        <v>42332</v>
      </c>
      <c r="J430" s="11" t="n">
        <v>0.6625</v>
      </c>
      <c r="K430" s="0" t="n">
        <v>11</v>
      </c>
      <c r="L430" s="0" t="n">
        <v>11</v>
      </c>
      <c r="M430" s="0" t="n">
        <v>25</v>
      </c>
      <c r="N430" s="0" t="n">
        <v>35</v>
      </c>
      <c r="O430" s="0" t="n">
        <v>3495</v>
      </c>
    </row>
    <row r="431" customFormat="false" ht="15" hidden="false" customHeight="false" outlineLevel="0" collapsed="false">
      <c r="A431" s="0" t="s">
        <v>40</v>
      </c>
      <c r="B431" s="0" t="s">
        <v>62</v>
      </c>
      <c r="C431" s="0" t="s">
        <v>110</v>
      </c>
      <c r="D431" s="0" t="s">
        <v>170</v>
      </c>
      <c r="E431" s="0" t="n">
        <v>2</v>
      </c>
      <c r="F431" s="0" t="s">
        <v>116</v>
      </c>
      <c r="G431" s="0" t="n">
        <v>20</v>
      </c>
      <c r="H431" s="0" t="s">
        <v>117</v>
      </c>
      <c r="I431" s="10" t="n">
        <v>42332</v>
      </c>
      <c r="J431" s="11" t="n">
        <v>0.663888888888889</v>
      </c>
      <c r="K431" s="0" t="n">
        <v>12</v>
      </c>
      <c r="L431" s="0" t="n">
        <v>12</v>
      </c>
      <c r="M431" s="0" t="n">
        <v>5</v>
      </c>
      <c r="N431" s="0" t="n">
        <v>245</v>
      </c>
      <c r="O431" s="0" t="n">
        <v>4844</v>
      </c>
    </row>
    <row r="432" customFormat="false" ht="15" hidden="false" customHeight="false" outlineLevel="0" collapsed="false">
      <c r="A432" s="0" t="s">
        <v>40</v>
      </c>
      <c r="B432" s="0" t="s">
        <v>62</v>
      </c>
      <c r="C432" s="0" t="s">
        <v>110</v>
      </c>
      <c r="D432" s="0" t="s">
        <v>170</v>
      </c>
      <c r="E432" s="0" t="n">
        <v>2</v>
      </c>
      <c r="F432" s="0" t="s">
        <v>116</v>
      </c>
      <c r="G432" s="0" t="n">
        <v>20</v>
      </c>
      <c r="H432" s="0" t="s">
        <v>117</v>
      </c>
      <c r="I432" s="10" t="n">
        <v>42332</v>
      </c>
      <c r="J432" s="11" t="n">
        <v>0.664583333333333</v>
      </c>
      <c r="K432" s="0" t="n">
        <v>13</v>
      </c>
      <c r="L432" s="0" t="n">
        <v>13</v>
      </c>
      <c r="M432" s="0" t="n">
        <v>34</v>
      </c>
      <c r="N432" s="0" t="n">
        <v>14</v>
      </c>
      <c r="O432" s="0" t="n">
        <v>3349</v>
      </c>
    </row>
    <row r="433" customFormat="false" ht="15" hidden="false" customHeight="false" outlineLevel="0" collapsed="false">
      <c r="A433" s="0" t="s">
        <v>40</v>
      </c>
      <c r="B433" s="0" t="s">
        <v>62</v>
      </c>
      <c r="C433" s="0" t="s">
        <v>110</v>
      </c>
      <c r="D433" s="0" t="s">
        <v>170</v>
      </c>
      <c r="E433" s="0" t="n">
        <v>2</v>
      </c>
      <c r="F433" s="0" t="s">
        <v>116</v>
      </c>
      <c r="G433" s="0" t="n">
        <v>20</v>
      </c>
      <c r="H433" s="0" t="s">
        <v>117</v>
      </c>
      <c r="I433" s="10" t="n">
        <v>42332</v>
      </c>
      <c r="J433" s="11" t="n">
        <v>0.665277777777778</v>
      </c>
      <c r="K433" s="0" t="n">
        <v>14</v>
      </c>
      <c r="L433" s="0" t="n">
        <v>14</v>
      </c>
      <c r="M433" s="0" t="n">
        <v>35</v>
      </c>
      <c r="N433" s="0" t="n">
        <v>6</v>
      </c>
      <c r="O433" s="0" t="n">
        <v>6116</v>
      </c>
    </row>
    <row r="435" customFormat="false" ht="15" hidden="false" customHeight="false" outlineLevel="0" collapsed="false">
      <c r="A435" s="0" t="s">
        <v>95</v>
      </c>
    </row>
    <row r="437" customFormat="false" ht="15" hidden="false" customHeight="false" outlineLevel="0" collapsed="false">
      <c r="A437" s="0" t="s">
        <v>96</v>
      </c>
      <c r="B437" s="0" t="s">
        <v>97</v>
      </c>
      <c r="C437" s="0" t="s">
        <v>98</v>
      </c>
      <c r="D437" s="0" t="s">
        <v>99</v>
      </c>
      <c r="E437" s="0" t="s">
        <v>100</v>
      </c>
      <c r="F437" s="0" t="s">
        <v>101</v>
      </c>
      <c r="G437" s="0" t="s">
        <v>102</v>
      </c>
      <c r="H437" s="0" t="s">
        <v>103</v>
      </c>
      <c r="I437" s="0" t="s">
        <v>104</v>
      </c>
      <c r="J437" s="0" t="s">
        <v>16</v>
      </c>
      <c r="K437" s="0" t="s">
        <v>105</v>
      </c>
      <c r="L437" s="0" t="s">
        <v>106</v>
      </c>
      <c r="M437" s="0" t="s">
        <v>107</v>
      </c>
      <c r="N437" s="0" t="s">
        <v>108</v>
      </c>
      <c r="O437" s="0" t="s">
        <v>109</v>
      </c>
    </row>
    <row r="438" customFormat="false" ht="15" hidden="false" customHeight="false" outlineLevel="0" collapsed="false">
      <c r="A438" s="0" t="s">
        <v>36</v>
      </c>
      <c r="B438" s="0" t="s">
        <v>63</v>
      </c>
      <c r="C438" s="0" t="s">
        <v>142</v>
      </c>
      <c r="D438" s="0" t="s">
        <v>171</v>
      </c>
      <c r="E438" s="0" t="n">
        <v>4</v>
      </c>
      <c r="F438" s="0" t="s">
        <v>129</v>
      </c>
      <c r="G438" s="0" t="n">
        <v>23</v>
      </c>
      <c r="H438" s="0" t="s">
        <v>117</v>
      </c>
      <c r="I438" s="10" t="n">
        <v>42332</v>
      </c>
      <c r="J438" s="11" t="n">
        <v>0.684027777777778</v>
      </c>
      <c r="K438" s="0" t="n">
        <v>1</v>
      </c>
      <c r="L438" s="0" t="n">
        <v>1</v>
      </c>
      <c r="M438" s="0" t="n">
        <v>15</v>
      </c>
      <c r="N438" s="0" t="n">
        <v>1234</v>
      </c>
      <c r="O438" s="0" t="n">
        <v>6280</v>
      </c>
    </row>
    <row r="439" customFormat="false" ht="15" hidden="false" customHeight="false" outlineLevel="0" collapsed="false">
      <c r="A439" s="0" t="s">
        <v>36</v>
      </c>
      <c r="B439" s="0" t="s">
        <v>63</v>
      </c>
      <c r="C439" s="0" t="s">
        <v>142</v>
      </c>
      <c r="D439" s="0" t="s">
        <v>171</v>
      </c>
      <c r="E439" s="0" t="n">
        <v>4</v>
      </c>
      <c r="F439" s="0" t="s">
        <v>129</v>
      </c>
      <c r="G439" s="0" t="n">
        <v>23</v>
      </c>
      <c r="H439" s="0" t="s">
        <v>117</v>
      </c>
      <c r="I439" s="10" t="n">
        <v>42332</v>
      </c>
      <c r="J439" s="11" t="n">
        <v>0.684722222222222</v>
      </c>
      <c r="K439" s="0" t="n">
        <v>2</v>
      </c>
      <c r="L439" s="0" t="n">
        <v>2</v>
      </c>
      <c r="M439" s="0" t="n">
        <v>45</v>
      </c>
      <c r="N439" s="0" t="n">
        <v>6</v>
      </c>
      <c r="O439" s="0" t="n">
        <v>5186</v>
      </c>
    </row>
    <row r="440" customFormat="false" ht="15" hidden="false" customHeight="false" outlineLevel="0" collapsed="false">
      <c r="A440" s="0" t="s">
        <v>36</v>
      </c>
      <c r="B440" s="0" t="s">
        <v>63</v>
      </c>
      <c r="C440" s="0" t="s">
        <v>142</v>
      </c>
      <c r="D440" s="0" t="s">
        <v>171</v>
      </c>
      <c r="E440" s="0" t="n">
        <v>4</v>
      </c>
      <c r="F440" s="0" t="s">
        <v>129</v>
      </c>
      <c r="G440" s="0" t="n">
        <v>23</v>
      </c>
      <c r="H440" s="0" t="s">
        <v>117</v>
      </c>
      <c r="I440" s="10" t="n">
        <v>42332</v>
      </c>
      <c r="J440" s="11" t="n">
        <v>0.686111111111111</v>
      </c>
      <c r="K440" s="0" t="n">
        <v>3</v>
      </c>
      <c r="L440" s="0" t="n">
        <v>3</v>
      </c>
      <c r="M440" s="0" t="n">
        <v>6</v>
      </c>
      <c r="N440" s="0" t="n">
        <v>1</v>
      </c>
      <c r="O440" s="0" t="n">
        <v>2715</v>
      </c>
    </row>
    <row r="441" customFormat="false" ht="15" hidden="false" customHeight="false" outlineLevel="0" collapsed="false">
      <c r="A441" s="0" t="s">
        <v>36</v>
      </c>
      <c r="B441" s="0" t="s">
        <v>63</v>
      </c>
      <c r="C441" s="0" t="s">
        <v>142</v>
      </c>
      <c r="D441" s="0" t="s">
        <v>171</v>
      </c>
      <c r="E441" s="0" t="n">
        <v>4</v>
      </c>
      <c r="F441" s="0" t="s">
        <v>129</v>
      </c>
      <c r="G441" s="0" t="n">
        <v>23</v>
      </c>
      <c r="H441" s="0" t="s">
        <v>117</v>
      </c>
      <c r="I441" s="10" t="n">
        <v>42332</v>
      </c>
      <c r="J441" s="11" t="n">
        <v>0.686805555555556</v>
      </c>
      <c r="K441" s="0" t="n">
        <v>4</v>
      </c>
      <c r="L441" s="0" t="n">
        <v>4</v>
      </c>
      <c r="M441" s="0" t="n">
        <v>4</v>
      </c>
      <c r="N441" s="0" t="n">
        <v>123</v>
      </c>
      <c r="O441" s="0" t="n">
        <v>4821</v>
      </c>
    </row>
    <row r="442" customFormat="false" ht="15" hidden="false" customHeight="false" outlineLevel="0" collapsed="false">
      <c r="A442" s="0" t="s">
        <v>36</v>
      </c>
      <c r="B442" s="0" t="s">
        <v>63</v>
      </c>
      <c r="C442" s="0" t="s">
        <v>142</v>
      </c>
      <c r="D442" s="0" t="s">
        <v>171</v>
      </c>
      <c r="E442" s="0" t="n">
        <v>4</v>
      </c>
      <c r="F442" s="0" t="s">
        <v>129</v>
      </c>
      <c r="G442" s="0" t="n">
        <v>23</v>
      </c>
      <c r="H442" s="0" t="s">
        <v>117</v>
      </c>
      <c r="I442" s="10" t="n">
        <v>42332</v>
      </c>
      <c r="J442" s="11" t="n">
        <v>0.688194444444445</v>
      </c>
      <c r="K442" s="0" t="n">
        <v>5</v>
      </c>
      <c r="L442" s="0" t="n">
        <v>5</v>
      </c>
      <c r="M442" s="0" t="n">
        <v>5</v>
      </c>
      <c r="N442" s="0" t="n">
        <v>5</v>
      </c>
      <c r="O442" s="0" t="n">
        <v>1553</v>
      </c>
    </row>
    <row r="443" customFormat="false" ht="15" hidden="false" customHeight="false" outlineLevel="0" collapsed="false">
      <c r="A443" s="0" t="s">
        <v>36</v>
      </c>
      <c r="B443" s="0" t="s">
        <v>63</v>
      </c>
      <c r="C443" s="0" t="s">
        <v>142</v>
      </c>
      <c r="D443" s="0" t="s">
        <v>171</v>
      </c>
      <c r="E443" s="0" t="n">
        <v>4</v>
      </c>
      <c r="F443" s="0" t="s">
        <v>129</v>
      </c>
      <c r="G443" s="0" t="n">
        <v>23</v>
      </c>
      <c r="H443" s="0" t="s">
        <v>117</v>
      </c>
      <c r="I443" s="10" t="n">
        <v>42332</v>
      </c>
      <c r="J443" s="11" t="n">
        <v>0.688888888888889</v>
      </c>
      <c r="K443" s="0" t="n">
        <v>6</v>
      </c>
      <c r="L443" s="0" t="n">
        <v>6</v>
      </c>
      <c r="M443" s="0" t="n">
        <v>15</v>
      </c>
      <c r="N443" s="0" t="n">
        <v>1234</v>
      </c>
      <c r="O443" s="0" t="n">
        <v>3416</v>
      </c>
    </row>
    <row r="444" customFormat="false" ht="15" hidden="false" customHeight="false" outlineLevel="0" collapsed="false">
      <c r="A444" s="0" t="s">
        <v>36</v>
      </c>
      <c r="B444" s="0" t="s">
        <v>63</v>
      </c>
      <c r="C444" s="0" t="s">
        <v>142</v>
      </c>
      <c r="D444" s="0" t="s">
        <v>171</v>
      </c>
      <c r="E444" s="0" t="n">
        <v>4</v>
      </c>
      <c r="F444" s="0" t="s">
        <v>129</v>
      </c>
      <c r="G444" s="0" t="n">
        <v>23</v>
      </c>
      <c r="H444" s="0" t="s">
        <v>117</v>
      </c>
      <c r="I444" s="10" t="n">
        <v>42332</v>
      </c>
      <c r="J444" s="11" t="n">
        <v>0.689583333333333</v>
      </c>
      <c r="K444" s="0" t="n">
        <v>7</v>
      </c>
      <c r="L444" s="0" t="n">
        <v>7</v>
      </c>
      <c r="M444" s="0" t="n">
        <v>345</v>
      </c>
      <c r="N444" s="0" t="n">
        <v>45</v>
      </c>
      <c r="O444" s="0" t="n">
        <v>3562</v>
      </c>
    </row>
    <row r="445" customFormat="false" ht="15" hidden="false" customHeight="false" outlineLevel="0" collapsed="false">
      <c r="A445" s="0" t="s">
        <v>36</v>
      </c>
      <c r="B445" s="0" t="s">
        <v>63</v>
      </c>
      <c r="C445" s="0" t="s">
        <v>142</v>
      </c>
      <c r="D445" s="0" t="s">
        <v>171</v>
      </c>
      <c r="E445" s="0" t="n">
        <v>4</v>
      </c>
      <c r="F445" s="0" t="s">
        <v>129</v>
      </c>
      <c r="G445" s="0" t="n">
        <v>23</v>
      </c>
      <c r="H445" s="0" t="s">
        <v>117</v>
      </c>
      <c r="I445" s="10" t="n">
        <v>42332</v>
      </c>
      <c r="J445" s="11" t="n">
        <v>0.690972222222222</v>
      </c>
      <c r="K445" s="0" t="n">
        <v>8</v>
      </c>
      <c r="L445" s="0" t="n">
        <v>8</v>
      </c>
      <c r="M445" s="0" t="n">
        <v>24</v>
      </c>
      <c r="N445" s="0" t="n">
        <v>5</v>
      </c>
      <c r="O445" s="0" t="n">
        <v>3442</v>
      </c>
    </row>
    <row r="446" customFormat="false" ht="15" hidden="false" customHeight="false" outlineLevel="0" collapsed="false">
      <c r="A446" s="0" t="s">
        <v>36</v>
      </c>
      <c r="B446" s="0" t="s">
        <v>63</v>
      </c>
      <c r="C446" s="0" t="s">
        <v>142</v>
      </c>
      <c r="D446" s="0" t="s">
        <v>171</v>
      </c>
      <c r="E446" s="0" t="n">
        <v>4</v>
      </c>
      <c r="F446" s="0" t="s">
        <v>129</v>
      </c>
      <c r="G446" s="0" t="n">
        <v>23</v>
      </c>
      <c r="H446" s="0" t="s">
        <v>117</v>
      </c>
      <c r="I446" s="10" t="n">
        <v>42332</v>
      </c>
      <c r="J446" s="11" t="n">
        <v>0.690972222222222</v>
      </c>
      <c r="K446" s="0" t="n">
        <v>9</v>
      </c>
      <c r="L446" s="0" t="n">
        <v>9</v>
      </c>
      <c r="M446" s="0" t="n">
        <v>6</v>
      </c>
      <c r="N446" s="0" t="n">
        <v>6</v>
      </c>
      <c r="O446" s="0" t="n">
        <v>5746</v>
      </c>
    </row>
    <row r="447" customFormat="false" ht="15" hidden="false" customHeight="false" outlineLevel="0" collapsed="false">
      <c r="A447" s="0" t="s">
        <v>36</v>
      </c>
      <c r="B447" s="0" t="s">
        <v>63</v>
      </c>
      <c r="C447" s="0" t="s">
        <v>142</v>
      </c>
      <c r="D447" s="0" t="s">
        <v>171</v>
      </c>
      <c r="E447" s="0" t="n">
        <v>4</v>
      </c>
      <c r="F447" s="0" t="s">
        <v>129</v>
      </c>
      <c r="G447" s="0" t="n">
        <v>23</v>
      </c>
      <c r="H447" s="0" t="s">
        <v>117</v>
      </c>
      <c r="I447" s="10" t="n">
        <v>42332</v>
      </c>
      <c r="J447" s="11" t="n">
        <v>0.691666666666667</v>
      </c>
      <c r="K447" s="0" t="n">
        <v>10</v>
      </c>
      <c r="L447" s="0" t="n">
        <v>10</v>
      </c>
      <c r="M447" s="0" t="n">
        <v>4</v>
      </c>
      <c r="N447" s="0" t="n">
        <v>1234</v>
      </c>
      <c r="O447" s="0" t="n">
        <v>5336</v>
      </c>
    </row>
    <row r="448" customFormat="false" ht="15" hidden="false" customHeight="false" outlineLevel="0" collapsed="false">
      <c r="A448" s="0" t="s">
        <v>36</v>
      </c>
      <c r="B448" s="0" t="s">
        <v>63</v>
      </c>
      <c r="C448" s="0" t="s">
        <v>142</v>
      </c>
      <c r="D448" s="0" t="s">
        <v>171</v>
      </c>
      <c r="E448" s="0" t="n">
        <v>4</v>
      </c>
      <c r="F448" s="0" t="s">
        <v>129</v>
      </c>
      <c r="G448" s="0" t="n">
        <v>23</v>
      </c>
      <c r="H448" s="0" t="s">
        <v>117</v>
      </c>
      <c r="I448" s="10" t="n">
        <v>42332</v>
      </c>
      <c r="J448" s="11" t="n">
        <v>0.692361111111111</v>
      </c>
      <c r="K448" s="0" t="n">
        <v>11</v>
      </c>
      <c r="L448" s="0" t="n">
        <v>11</v>
      </c>
      <c r="M448" s="0" t="n">
        <v>25</v>
      </c>
      <c r="N448" s="0" t="n">
        <v>25</v>
      </c>
      <c r="O448" s="0" t="n">
        <v>3255</v>
      </c>
    </row>
    <row r="449" customFormat="false" ht="15" hidden="false" customHeight="false" outlineLevel="0" collapsed="false">
      <c r="A449" s="0" t="s">
        <v>36</v>
      </c>
      <c r="B449" s="0" t="s">
        <v>63</v>
      </c>
      <c r="C449" s="0" t="s">
        <v>142</v>
      </c>
      <c r="D449" s="0" t="s">
        <v>171</v>
      </c>
      <c r="E449" s="0" t="n">
        <v>4</v>
      </c>
      <c r="F449" s="0" t="s">
        <v>129</v>
      </c>
      <c r="G449" s="0" t="n">
        <v>23</v>
      </c>
      <c r="H449" s="0" t="s">
        <v>117</v>
      </c>
      <c r="I449" s="10" t="n">
        <v>42332</v>
      </c>
      <c r="J449" s="11" t="n">
        <v>0.693055555555556</v>
      </c>
      <c r="K449" s="0" t="n">
        <v>12</v>
      </c>
      <c r="L449" s="0" t="n">
        <v>12</v>
      </c>
      <c r="M449" s="0" t="n">
        <v>5</v>
      </c>
      <c r="N449" s="0" t="n">
        <v>5</v>
      </c>
      <c r="O449" s="0" t="n">
        <v>3549</v>
      </c>
    </row>
    <row r="450" customFormat="false" ht="15" hidden="false" customHeight="false" outlineLevel="0" collapsed="false">
      <c r="A450" s="0" t="s">
        <v>36</v>
      </c>
      <c r="B450" s="0" t="s">
        <v>63</v>
      </c>
      <c r="C450" s="0" t="s">
        <v>142</v>
      </c>
      <c r="D450" s="0" t="s">
        <v>171</v>
      </c>
      <c r="E450" s="0" t="n">
        <v>4</v>
      </c>
      <c r="F450" s="0" t="s">
        <v>129</v>
      </c>
      <c r="G450" s="0" t="n">
        <v>23</v>
      </c>
      <c r="H450" s="0" t="s">
        <v>117</v>
      </c>
      <c r="I450" s="10" t="n">
        <v>42332</v>
      </c>
      <c r="J450" s="11" t="n">
        <v>0.69375</v>
      </c>
      <c r="K450" s="0" t="n">
        <v>13</v>
      </c>
      <c r="L450" s="0" t="n">
        <v>13</v>
      </c>
      <c r="M450" s="0" t="n">
        <v>34</v>
      </c>
      <c r="N450" s="0" t="n">
        <v>1</v>
      </c>
      <c r="O450" s="0" t="n">
        <v>3566</v>
      </c>
    </row>
    <row r="451" customFormat="false" ht="15" hidden="false" customHeight="false" outlineLevel="0" collapsed="false">
      <c r="A451" s="0" t="s">
        <v>36</v>
      </c>
      <c r="B451" s="0" t="s">
        <v>63</v>
      </c>
      <c r="C451" s="0" t="s">
        <v>142</v>
      </c>
      <c r="D451" s="0" t="s">
        <v>171</v>
      </c>
      <c r="E451" s="0" t="n">
        <v>4</v>
      </c>
      <c r="F451" s="0" t="s">
        <v>129</v>
      </c>
      <c r="G451" s="0" t="n">
        <v>23</v>
      </c>
      <c r="H451" s="0" t="s">
        <v>117</v>
      </c>
      <c r="I451" s="10" t="n">
        <v>42332</v>
      </c>
      <c r="J451" s="11" t="n">
        <v>0.694444444444444</v>
      </c>
      <c r="K451" s="0" t="n">
        <v>14</v>
      </c>
      <c r="L451" s="0" t="n">
        <v>14</v>
      </c>
      <c r="M451" s="0" t="n">
        <v>35</v>
      </c>
      <c r="N451" s="0" t="n">
        <v>5</v>
      </c>
      <c r="O451" s="0" t="n">
        <v>5269</v>
      </c>
    </row>
    <row r="453" customFormat="false" ht="15" hidden="false" customHeight="false" outlineLevel="0" collapsed="false">
      <c r="A453" s="0" t="s">
        <v>95</v>
      </c>
    </row>
    <row r="455" customFormat="false" ht="15" hidden="false" customHeight="false" outlineLevel="0" collapsed="false">
      <c r="A455" s="0" t="s">
        <v>96</v>
      </c>
      <c r="B455" s="0" t="s">
        <v>97</v>
      </c>
      <c r="C455" s="0" t="s">
        <v>98</v>
      </c>
      <c r="D455" s="0" t="s">
        <v>99</v>
      </c>
      <c r="E455" s="0" t="s">
        <v>100</v>
      </c>
      <c r="F455" s="0" t="s">
        <v>101</v>
      </c>
      <c r="G455" s="0" t="s">
        <v>102</v>
      </c>
      <c r="H455" s="0" t="s">
        <v>103</v>
      </c>
      <c r="I455" s="0" t="s">
        <v>104</v>
      </c>
      <c r="J455" s="0" t="s">
        <v>16</v>
      </c>
      <c r="K455" s="0" t="s">
        <v>105</v>
      </c>
      <c r="L455" s="0" t="s">
        <v>106</v>
      </c>
      <c r="M455" s="0" t="s">
        <v>107</v>
      </c>
      <c r="N455" s="0" t="s">
        <v>108</v>
      </c>
      <c r="O455" s="0" t="s">
        <v>109</v>
      </c>
    </row>
    <row r="456" customFormat="false" ht="15" hidden="false" customHeight="false" outlineLevel="0" collapsed="false">
      <c r="A456" s="0" t="s">
        <v>38</v>
      </c>
      <c r="B456" s="0" t="s">
        <v>64</v>
      </c>
      <c r="C456" s="0" t="s">
        <v>142</v>
      </c>
      <c r="D456" s="0" t="s">
        <v>143</v>
      </c>
      <c r="E456" s="0" t="s">
        <v>172</v>
      </c>
      <c r="F456" s="0" t="s">
        <v>112</v>
      </c>
      <c r="G456" s="0" t="n">
        <v>20</v>
      </c>
      <c r="H456" s="0" t="s">
        <v>141</v>
      </c>
      <c r="I456" s="10" t="n">
        <v>42332</v>
      </c>
      <c r="J456" s="11" t="n">
        <v>0.725694444444444</v>
      </c>
      <c r="K456" s="0" t="n">
        <v>1</v>
      </c>
      <c r="L456" s="0" t="n">
        <v>1</v>
      </c>
      <c r="M456" s="0" t="n">
        <v>15</v>
      </c>
      <c r="N456" s="0" t="n">
        <v>6</v>
      </c>
      <c r="O456" s="0" t="n">
        <v>5073</v>
      </c>
    </row>
    <row r="457" customFormat="false" ht="15" hidden="false" customHeight="false" outlineLevel="0" collapsed="false">
      <c r="A457" s="0" t="s">
        <v>38</v>
      </c>
      <c r="B457" s="0" t="s">
        <v>64</v>
      </c>
      <c r="C457" s="0" t="s">
        <v>142</v>
      </c>
      <c r="D457" s="0" t="s">
        <v>143</v>
      </c>
      <c r="E457" s="0" t="s">
        <v>172</v>
      </c>
      <c r="F457" s="0" t="s">
        <v>112</v>
      </c>
      <c r="G457" s="0" t="n">
        <v>20</v>
      </c>
      <c r="H457" s="0" t="s">
        <v>141</v>
      </c>
      <c r="I457" s="10" t="n">
        <v>42332</v>
      </c>
      <c r="J457" s="11" t="n">
        <v>0.727083333333333</v>
      </c>
      <c r="K457" s="0" t="n">
        <v>2</v>
      </c>
      <c r="L457" s="0" t="n">
        <v>2</v>
      </c>
      <c r="M457" s="0" t="n">
        <v>45</v>
      </c>
      <c r="N457" s="0" t="n">
        <v>25</v>
      </c>
      <c r="O457" s="0" t="n">
        <v>4290</v>
      </c>
    </row>
    <row r="458" customFormat="false" ht="15" hidden="false" customHeight="false" outlineLevel="0" collapsed="false">
      <c r="A458" s="0" t="s">
        <v>38</v>
      </c>
      <c r="B458" s="0" t="s">
        <v>64</v>
      </c>
      <c r="C458" s="0" t="s">
        <v>142</v>
      </c>
      <c r="D458" s="0" t="s">
        <v>143</v>
      </c>
      <c r="E458" s="0" t="s">
        <v>172</v>
      </c>
      <c r="F458" s="0" t="s">
        <v>112</v>
      </c>
      <c r="G458" s="0" t="n">
        <v>20</v>
      </c>
      <c r="H458" s="0" t="s">
        <v>141</v>
      </c>
      <c r="I458" s="10" t="n">
        <v>42332</v>
      </c>
      <c r="J458" s="11" t="n">
        <v>0.727777777777778</v>
      </c>
      <c r="K458" s="0" t="n">
        <v>3</v>
      </c>
      <c r="L458" s="0" t="n">
        <v>3</v>
      </c>
      <c r="M458" s="0" t="n">
        <v>6</v>
      </c>
      <c r="N458" s="0" t="n">
        <v>6</v>
      </c>
      <c r="O458" s="0" t="n">
        <v>2077</v>
      </c>
    </row>
    <row r="459" customFormat="false" ht="15" hidden="false" customHeight="false" outlineLevel="0" collapsed="false">
      <c r="A459" s="0" t="s">
        <v>38</v>
      </c>
      <c r="B459" s="0" t="s">
        <v>64</v>
      </c>
      <c r="C459" s="0" t="s">
        <v>142</v>
      </c>
      <c r="D459" s="0" t="s">
        <v>143</v>
      </c>
      <c r="E459" s="0" t="s">
        <v>172</v>
      </c>
      <c r="F459" s="0" t="s">
        <v>112</v>
      </c>
      <c r="G459" s="0" t="n">
        <v>20</v>
      </c>
      <c r="H459" s="0" t="s">
        <v>141</v>
      </c>
      <c r="I459" s="10" t="n">
        <v>42332</v>
      </c>
      <c r="J459" s="11" t="n">
        <v>0.728472222222222</v>
      </c>
      <c r="K459" s="0" t="n">
        <v>4</v>
      </c>
      <c r="L459" s="0" t="n">
        <v>4</v>
      </c>
      <c r="M459" s="0" t="n">
        <v>4</v>
      </c>
      <c r="N459" s="0" t="n">
        <v>5</v>
      </c>
      <c r="O459" s="0" t="n">
        <v>4647</v>
      </c>
    </row>
    <row r="460" customFormat="false" ht="15" hidden="false" customHeight="false" outlineLevel="0" collapsed="false">
      <c r="A460" s="0" t="s">
        <v>38</v>
      </c>
      <c r="B460" s="0" t="s">
        <v>64</v>
      </c>
      <c r="C460" s="0" t="s">
        <v>142</v>
      </c>
      <c r="D460" s="0" t="s">
        <v>143</v>
      </c>
      <c r="E460" s="0" t="s">
        <v>172</v>
      </c>
      <c r="F460" s="0" t="s">
        <v>112</v>
      </c>
      <c r="G460" s="0" t="n">
        <v>20</v>
      </c>
      <c r="H460" s="0" t="s">
        <v>141</v>
      </c>
      <c r="I460" s="10" t="n">
        <v>42332</v>
      </c>
      <c r="J460" s="11" t="n">
        <v>0.728472222222222</v>
      </c>
      <c r="K460" s="0" t="n">
        <v>5</v>
      </c>
      <c r="L460" s="0" t="n">
        <v>5</v>
      </c>
      <c r="M460" s="0" t="n">
        <v>5</v>
      </c>
      <c r="N460" s="0" t="n">
        <v>4</v>
      </c>
      <c r="O460" s="0" t="n">
        <v>1288</v>
      </c>
    </row>
    <row r="461" customFormat="false" ht="15" hidden="false" customHeight="false" outlineLevel="0" collapsed="false">
      <c r="A461" s="0" t="s">
        <v>38</v>
      </c>
      <c r="B461" s="0" t="s">
        <v>64</v>
      </c>
      <c r="C461" s="0" t="s">
        <v>142</v>
      </c>
      <c r="D461" s="0" t="s">
        <v>143</v>
      </c>
      <c r="E461" s="0" t="s">
        <v>172</v>
      </c>
      <c r="F461" s="0" t="s">
        <v>112</v>
      </c>
      <c r="G461" s="0" t="n">
        <v>20</v>
      </c>
      <c r="H461" s="0" t="s">
        <v>141</v>
      </c>
      <c r="I461" s="10" t="n">
        <v>42332</v>
      </c>
      <c r="J461" s="11" t="n">
        <v>0.729166666666667</v>
      </c>
      <c r="K461" s="0" t="n">
        <v>6</v>
      </c>
      <c r="L461" s="0" t="n">
        <v>6</v>
      </c>
      <c r="M461" s="0" t="n">
        <v>15</v>
      </c>
      <c r="N461" s="0" t="n">
        <v>4</v>
      </c>
      <c r="O461" s="0" t="n">
        <v>7906</v>
      </c>
    </row>
    <row r="462" customFormat="false" ht="15" hidden="false" customHeight="false" outlineLevel="0" collapsed="false">
      <c r="A462" s="0" t="s">
        <v>38</v>
      </c>
      <c r="B462" s="0" t="s">
        <v>64</v>
      </c>
      <c r="C462" s="0" t="s">
        <v>142</v>
      </c>
      <c r="D462" s="0" t="s">
        <v>143</v>
      </c>
      <c r="E462" s="0" t="s">
        <v>172</v>
      </c>
      <c r="F462" s="0" t="s">
        <v>112</v>
      </c>
      <c r="G462" s="0" t="n">
        <v>20</v>
      </c>
      <c r="H462" s="0" t="s">
        <v>141</v>
      </c>
      <c r="I462" s="10" t="n">
        <v>42332</v>
      </c>
      <c r="J462" s="11" t="n">
        <v>0.729861111111111</v>
      </c>
      <c r="K462" s="0" t="n">
        <v>7</v>
      </c>
      <c r="L462" s="0" t="n">
        <v>7</v>
      </c>
      <c r="M462" s="0" t="n">
        <v>345</v>
      </c>
      <c r="N462" s="0" t="n">
        <v>13</v>
      </c>
      <c r="O462" s="0" t="n">
        <v>1674</v>
      </c>
    </row>
    <row r="463" customFormat="false" ht="15" hidden="false" customHeight="false" outlineLevel="0" collapsed="false">
      <c r="A463" s="0" t="s">
        <v>38</v>
      </c>
      <c r="B463" s="0" t="s">
        <v>64</v>
      </c>
      <c r="C463" s="0" t="s">
        <v>142</v>
      </c>
      <c r="D463" s="0" t="s">
        <v>143</v>
      </c>
      <c r="E463" s="0" t="s">
        <v>172</v>
      </c>
      <c r="F463" s="0" t="s">
        <v>112</v>
      </c>
      <c r="G463" s="0" t="n">
        <v>20</v>
      </c>
      <c r="H463" s="0" t="s">
        <v>141</v>
      </c>
      <c r="I463" s="10" t="n">
        <v>42332</v>
      </c>
      <c r="J463" s="11" t="n">
        <v>0.730555555555556</v>
      </c>
      <c r="K463" s="0" t="n">
        <v>8</v>
      </c>
      <c r="L463" s="0" t="n">
        <v>8</v>
      </c>
      <c r="M463" s="0" t="n">
        <v>24</v>
      </c>
      <c r="N463" s="0" t="n">
        <v>1</v>
      </c>
      <c r="O463" s="0" t="n">
        <v>2892</v>
      </c>
    </row>
    <row r="464" customFormat="false" ht="15" hidden="false" customHeight="false" outlineLevel="0" collapsed="false">
      <c r="A464" s="0" t="s">
        <v>38</v>
      </c>
      <c r="B464" s="0" t="s">
        <v>64</v>
      </c>
      <c r="C464" s="0" t="s">
        <v>142</v>
      </c>
      <c r="D464" s="0" t="s">
        <v>143</v>
      </c>
      <c r="E464" s="0" t="s">
        <v>172</v>
      </c>
      <c r="F464" s="0" t="s">
        <v>112</v>
      </c>
      <c r="G464" s="0" t="n">
        <v>20</v>
      </c>
      <c r="H464" s="0" t="s">
        <v>141</v>
      </c>
      <c r="I464" s="10" t="n">
        <v>42332</v>
      </c>
      <c r="J464" s="11" t="n">
        <v>0.730555555555556</v>
      </c>
      <c r="K464" s="0" t="n">
        <v>9</v>
      </c>
      <c r="L464" s="0" t="n">
        <v>9</v>
      </c>
      <c r="M464" s="0" t="n">
        <v>6</v>
      </c>
      <c r="N464" s="0" t="n">
        <v>2</v>
      </c>
      <c r="O464" s="0" t="n">
        <v>2926</v>
      </c>
    </row>
    <row r="465" customFormat="false" ht="15" hidden="false" customHeight="false" outlineLevel="0" collapsed="false">
      <c r="A465" s="0" t="s">
        <v>38</v>
      </c>
      <c r="B465" s="0" t="s">
        <v>64</v>
      </c>
      <c r="C465" s="0" t="s">
        <v>142</v>
      </c>
      <c r="D465" s="0" t="s">
        <v>143</v>
      </c>
      <c r="E465" s="0" t="s">
        <v>172</v>
      </c>
      <c r="F465" s="0" t="s">
        <v>112</v>
      </c>
      <c r="G465" s="0" t="n">
        <v>20</v>
      </c>
      <c r="H465" s="0" t="s">
        <v>141</v>
      </c>
      <c r="I465" s="10" t="n">
        <v>42332</v>
      </c>
      <c r="J465" s="11" t="n">
        <v>0.73125</v>
      </c>
      <c r="K465" s="0" t="n">
        <v>10</v>
      </c>
      <c r="L465" s="0" t="n">
        <v>10</v>
      </c>
      <c r="M465" s="0" t="n">
        <v>4</v>
      </c>
      <c r="N465" s="0" t="n">
        <v>2</v>
      </c>
      <c r="O465" s="0" t="n">
        <v>2188</v>
      </c>
    </row>
    <row r="466" customFormat="false" ht="15" hidden="false" customHeight="false" outlineLevel="0" collapsed="false">
      <c r="A466" s="0" t="s">
        <v>38</v>
      </c>
      <c r="B466" s="0" t="s">
        <v>64</v>
      </c>
      <c r="C466" s="0" t="s">
        <v>142</v>
      </c>
      <c r="D466" s="0" t="s">
        <v>143</v>
      </c>
      <c r="E466" s="0" t="s">
        <v>172</v>
      </c>
      <c r="F466" s="0" t="s">
        <v>112</v>
      </c>
      <c r="G466" s="0" t="n">
        <v>20</v>
      </c>
      <c r="H466" s="0" t="s">
        <v>141</v>
      </c>
      <c r="I466" s="10" t="n">
        <v>42332</v>
      </c>
      <c r="J466" s="11" t="n">
        <v>0.731944444444444</v>
      </c>
      <c r="K466" s="0" t="n">
        <v>11</v>
      </c>
      <c r="L466" s="0" t="n">
        <v>11</v>
      </c>
      <c r="M466" s="0" t="n">
        <v>25</v>
      </c>
      <c r="N466" s="0" t="n">
        <v>6</v>
      </c>
      <c r="O466" s="0" t="n">
        <v>2114</v>
      </c>
    </row>
    <row r="467" customFormat="false" ht="15" hidden="false" customHeight="false" outlineLevel="0" collapsed="false">
      <c r="A467" s="0" t="s">
        <v>38</v>
      </c>
      <c r="B467" s="0" t="s">
        <v>64</v>
      </c>
      <c r="C467" s="0" t="s">
        <v>142</v>
      </c>
      <c r="D467" s="0" t="s">
        <v>143</v>
      </c>
      <c r="E467" s="0" t="s">
        <v>172</v>
      </c>
      <c r="F467" s="0" t="s">
        <v>112</v>
      </c>
      <c r="G467" s="0" t="n">
        <v>20</v>
      </c>
      <c r="H467" s="0" t="s">
        <v>141</v>
      </c>
      <c r="I467" s="10" t="n">
        <v>42332</v>
      </c>
      <c r="J467" s="11" t="n">
        <v>0.733333333333334</v>
      </c>
      <c r="K467" s="0" t="n">
        <v>12</v>
      </c>
      <c r="L467" s="0" t="n">
        <v>12</v>
      </c>
      <c r="M467" s="0" t="n">
        <v>5</v>
      </c>
      <c r="N467" s="0" t="n">
        <v>5</v>
      </c>
      <c r="O467" s="0" t="n">
        <v>4300</v>
      </c>
    </row>
    <row r="468" customFormat="false" ht="15" hidden="false" customHeight="false" outlineLevel="0" collapsed="false">
      <c r="A468" s="0" t="s">
        <v>38</v>
      </c>
      <c r="B468" s="0" t="s">
        <v>64</v>
      </c>
      <c r="C468" s="0" t="s">
        <v>142</v>
      </c>
      <c r="D468" s="0" t="s">
        <v>143</v>
      </c>
      <c r="E468" s="0" t="s">
        <v>172</v>
      </c>
      <c r="F468" s="0" t="s">
        <v>112</v>
      </c>
      <c r="G468" s="0" t="n">
        <v>20</v>
      </c>
      <c r="H468" s="0" t="s">
        <v>141</v>
      </c>
      <c r="I468" s="10" t="n">
        <v>42332</v>
      </c>
      <c r="J468" s="11" t="n">
        <v>0.734027777777778</v>
      </c>
      <c r="K468" s="0" t="n">
        <v>13</v>
      </c>
      <c r="L468" s="0" t="n">
        <v>13</v>
      </c>
      <c r="M468" s="0" t="n">
        <v>34</v>
      </c>
      <c r="N468" s="0" t="n">
        <v>3</v>
      </c>
      <c r="O468" s="0" t="n">
        <v>2379</v>
      </c>
    </row>
    <row r="469" customFormat="false" ht="15" hidden="false" customHeight="false" outlineLevel="0" collapsed="false">
      <c r="A469" s="0" t="s">
        <v>38</v>
      </c>
      <c r="B469" s="0" t="s">
        <v>64</v>
      </c>
      <c r="C469" s="0" t="s">
        <v>142</v>
      </c>
      <c r="D469" s="0" t="s">
        <v>143</v>
      </c>
      <c r="E469" s="0" t="s">
        <v>172</v>
      </c>
      <c r="F469" s="0" t="s">
        <v>112</v>
      </c>
      <c r="G469" s="0" t="n">
        <v>20</v>
      </c>
      <c r="H469" s="0" t="s">
        <v>141</v>
      </c>
      <c r="I469" s="10" t="n">
        <v>42332</v>
      </c>
      <c r="J469" s="11" t="n">
        <v>0.734722222222222</v>
      </c>
      <c r="K469" s="0" t="n">
        <v>14</v>
      </c>
      <c r="L469" s="0" t="n">
        <v>14</v>
      </c>
      <c r="M469" s="0" t="n">
        <v>35</v>
      </c>
      <c r="N469" s="0" t="n">
        <v>6</v>
      </c>
      <c r="O469" s="0" t="n">
        <v>3521</v>
      </c>
    </row>
    <row r="471" customFormat="false" ht="15" hidden="false" customHeight="false" outlineLevel="0" collapsed="false">
      <c r="A471" s="0" t="s">
        <v>95</v>
      </c>
    </row>
    <row r="473" customFormat="false" ht="15" hidden="false" customHeight="false" outlineLevel="0" collapsed="false">
      <c r="A473" s="0" t="s">
        <v>96</v>
      </c>
      <c r="B473" s="0" t="s">
        <v>97</v>
      </c>
      <c r="C473" s="0" t="s">
        <v>98</v>
      </c>
      <c r="D473" s="0" t="s">
        <v>99</v>
      </c>
      <c r="E473" s="0" t="s">
        <v>100</v>
      </c>
      <c r="F473" s="0" t="s">
        <v>101</v>
      </c>
      <c r="G473" s="0" t="s">
        <v>102</v>
      </c>
      <c r="H473" s="0" t="s">
        <v>103</v>
      </c>
      <c r="I473" s="0" t="s">
        <v>104</v>
      </c>
      <c r="J473" s="0" t="s">
        <v>16</v>
      </c>
      <c r="K473" s="0" t="s">
        <v>105</v>
      </c>
      <c r="L473" s="0" t="s">
        <v>106</v>
      </c>
      <c r="M473" s="0" t="s">
        <v>107</v>
      </c>
      <c r="N473" s="0" t="s">
        <v>108</v>
      </c>
      <c r="O473" s="0" t="s">
        <v>109</v>
      </c>
    </row>
    <row r="474" customFormat="false" ht="15" hidden="false" customHeight="false" outlineLevel="0" collapsed="false">
      <c r="A474" s="0" t="s">
        <v>40</v>
      </c>
      <c r="B474" s="0" t="s">
        <v>65</v>
      </c>
      <c r="C474" s="0" t="s">
        <v>123</v>
      </c>
      <c r="D474" s="0" t="s">
        <v>173</v>
      </c>
      <c r="E474" s="0" t="n">
        <v>1</v>
      </c>
      <c r="F474" s="0" t="s">
        <v>116</v>
      </c>
      <c r="G474" s="0" t="n">
        <v>20</v>
      </c>
      <c r="H474" s="0" t="s">
        <v>117</v>
      </c>
      <c r="I474" s="10" t="n">
        <v>42333</v>
      </c>
      <c r="J474" s="11" t="n">
        <v>0.55</v>
      </c>
      <c r="K474" s="0" t="n">
        <v>1</v>
      </c>
      <c r="L474" s="0" t="n">
        <v>1</v>
      </c>
      <c r="M474" s="0" t="n">
        <v>15</v>
      </c>
      <c r="N474" s="0" t="n">
        <v>5</v>
      </c>
      <c r="O474" s="0" t="n">
        <v>2503</v>
      </c>
    </row>
    <row r="475" customFormat="false" ht="15" hidden="false" customHeight="false" outlineLevel="0" collapsed="false">
      <c r="A475" s="0" t="s">
        <v>40</v>
      </c>
      <c r="B475" s="0" t="s">
        <v>65</v>
      </c>
      <c r="C475" s="0" t="s">
        <v>123</v>
      </c>
      <c r="D475" s="0" t="s">
        <v>173</v>
      </c>
      <c r="E475" s="0" t="n">
        <v>1</v>
      </c>
      <c r="F475" s="0" t="s">
        <v>116</v>
      </c>
      <c r="G475" s="0" t="n">
        <v>20</v>
      </c>
      <c r="H475" s="0" t="s">
        <v>117</v>
      </c>
      <c r="I475" s="10" t="n">
        <v>42333</v>
      </c>
      <c r="J475" s="11" t="n">
        <v>0.550694444444444</v>
      </c>
      <c r="K475" s="0" t="n">
        <v>2</v>
      </c>
      <c r="L475" s="0" t="n">
        <v>2</v>
      </c>
      <c r="M475" s="0" t="n">
        <v>45</v>
      </c>
      <c r="N475" s="0" t="n">
        <v>6</v>
      </c>
      <c r="O475" s="0" t="n">
        <v>3885</v>
      </c>
    </row>
    <row r="476" customFormat="false" ht="15" hidden="false" customHeight="false" outlineLevel="0" collapsed="false">
      <c r="A476" s="0" t="s">
        <v>40</v>
      </c>
      <c r="B476" s="0" t="s">
        <v>65</v>
      </c>
      <c r="C476" s="0" t="s">
        <v>123</v>
      </c>
      <c r="D476" s="0" t="s">
        <v>173</v>
      </c>
      <c r="E476" s="0" t="n">
        <v>1</v>
      </c>
      <c r="F476" s="0" t="s">
        <v>116</v>
      </c>
      <c r="G476" s="0" t="n">
        <v>20</v>
      </c>
      <c r="H476" s="0" t="s">
        <v>117</v>
      </c>
      <c r="I476" s="10" t="n">
        <v>42333</v>
      </c>
      <c r="J476" s="11" t="n">
        <v>0.550694444444444</v>
      </c>
      <c r="K476" s="0" t="n">
        <v>3</v>
      </c>
      <c r="L476" s="0" t="n">
        <v>3</v>
      </c>
      <c r="M476" s="0" t="n">
        <v>6</v>
      </c>
      <c r="N476" s="0" t="n">
        <v>5</v>
      </c>
      <c r="O476" s="0" t="n">
        <v>2967</v>
      </c>
    </row>
    <row r="477" customFormat="false" ht="15" hidden="false" customHeight="false" outlineLevel="0" collapsed="false">
      <c r="A477" s="0" t="s">
        <v>40</v>
      </c>
      <c r="B477" s="0" t="s">
        <v>65</v>
      </c>
      <c r="C477" s="0" t="s">
        <v>123</v>
      </c>
      <c r="D477" s="0" t="s">
        <v>173</v>
      </c>
      <c r="E477" s="0" t="n">
        <v>1</v>
      </c>
      <c r="F477" s="0" t="s">
        <v>116</v>
      </c>
      <c r="G477" s="0" t="n">
        <v>20</v>
      </c>
      <c r="H477" s="0" t="s">
        <v>117</v>
      </c>
      <c r="I477" s="10" t="n">
        <v>42333</v>
      </c>
      <c r="J477" s="11" t="n">
        <v>0.551388888888889</v>
      </c>
      <c r="K477" s="0" t="n">
        <v>4</v>
      </c>
      <c r="L477" s="0" t="n">
        <v>4</v>
      </c>
      <c r="M477" s="0" t="n">
        <v>4</v>
      </c>
      <c r="N477" s="0" t="n">
        <v>5</v>
      </c>
      <c r="O477" s="0" t="n">
        <v>2396</v>
      </c>
    </row>
    <row r="478" customFormat="false" ht="15" hidden="false" customHeight="false" outlineLevel="0" collapsed="false">
      <c r="A478" s="0" t="s">
        <v>40</v>
      </c>
      <c r="B478" s="0" t="s">
        <v>65</v>
      </c>
      <c r="C478" s="0" t="s">
        <v>123</v>
      </c>
      <c r="D478" s="0" t="s">
        <v>173</v>
      </c>
      <c r="E478" s="0" t="n">
        <v>1</v>
      </c>
      <c r="F478" s="0" t="s">
        <v>116</v>
      </c>
      <c r="G478" s="0" t="n">
        <v>20</v>
      </c>
      <c r="H478" s="0" t="s">
        <v>117</v>
      </c>
      <c r="I478" s="10" t="n">
        <v>42333</v>
      </c>
      <c r="J478" s="11" t="n">
        <v>0.552083333333333</v>
      </c>
      <c r="K478" s="0" t="n">
        <v>5</v>
      </c>
      <c r="L478" s="0" t="n">
        <v>5</v>
      </c>
      <c r="M478" s="0" t="n">
        <v>5</v>
      </c>
      <c r="N478" s="0" t="n">
        <v>5</v>
      </c>
      <c r="O478" s="0" t="n">
        <v>1178</v>
      </c>
    </row>
    <row r="479" customFormat="false" ht="15" hidden="false" customHeight="false" outlineLevel="0" collapsed="false">
      <c r="A479" s="0" t="s">
        <v>40</v>
      </c>
      <c r="B479" s="0" t="s">
        <v>65</v>
      </c>
      <c r="C479" s="0" t="s">
        <v>123</v>
      </c>
      <c r="D479" s="0" t="s">
        <v>173</v>
      </c>
      <c r="E479" s="0" t="n">
        <v>1</v>
      </c>
      <c r="F479" s="0" t="s">
        <v>116</v>
      </c>
      <c r="G479" s="0" t="n">
        <v>20</v>
      </c>
      <c r="H479" s="0" t="s">
        <v>117</v>
      </c>
      <c r="I479" s="10" t="n">
        <v>42333</v>
      </c>
      <c r="J479" s="11" t="n">
        <v>0.552083333333333</v>
      </c>
      <c r="K479" s="0" t="n">
        <v>6</v>
      </c>
      <c r="L479" s="0" t="n">
        <v>6</v>
      </c>
      <c r="M479" s="0" t="n">
        <v>15</v>
      </c>
      <c r="N479" s="0" t="n">
        <v>6</v>
      </c>
      <c r="O479" s="0" t="n">
        <v>4760</v>
      </c>
    </row>
    <row r="480" customFormat="false" ht="15" hidden="false" customHeight="false" outlineLevel="0" collapsed="false">
      <c r="A480" s="0" t="s">
        <v>40</v>
      </c>
      <c r="B480" s="0" t="s">
        <v>65</v>
      </c>
      <c r="C480" s="0" t="s">
        <v>123</v>
      </c>
      <c r="D480" s="0" t="s">
        <v>173</v>
      </c>
      <c r="E480" s="0" t="n">
        <v>1</v>
      </c>
      <c r="F480" s="0" t="s">
        <v>116</v>
      </c>
      <c r="G480" s="0" t="n">
        <v>20</v>
      </c>
      <c r="H480" s="0" t="s">
        <v>117</v>
      </c>
      <c r="I480" s="10" t="n">
        <v>42333</v>
      </c>
      <c r="J480" s="11" t="n">
        <v>0.553472222222222</v>
      </c>
      <c r="K480" s="0" t="n">
        <v>7</v>
      </c>
      <c r="L480" s="0" t="n">
        <v>7</v>
      </c>
      <c r="M480" s="0" t="n">
        <v>345</v>
      </c>
      <c r="N480" s="0" t="n">
        <v>6</v>
      </c>
      <c r="O480" s="0" t="n">
        <v>5312</v>
      </c>
    </row>
    <row r="481" customFormat="false" ht="15" hidden="false" customHeight="false" outlineLevel="0" collapsed="false">
      <c r="A481" s="0" t="s">
        <v>40</v>
      </c>
      <c r="B481" s="0" t="s">
        <v>65</v>
      </c>
      <c r="C481" s="0" t="s">
        <v>123</v>
      </c>
      <c r="D481" s="0" t="s">
        <v>173</v>
      </c>
      <c r="E481" s="0" t="n">
        <v>1</v>
      </c>
      <c r="F481" s="0" t="s">
        <v>116</v>
      </c>
      <c r="G481" s="0" t="n">
        <v>20</v>
      </c>
      <c r="H481" s="0" t="s">
        <v>117</v>
      </c>
      <c r="I481" s="10" t="n">
        <v>42333</v>
      </c>
      <c r="J481" s="11" t="n">
        <v>0.554166666666667</v>
      </c>
      <c r="K481" s="0" t="n">
        <v>8</v>
      </c>
      <c r="L481" s="0" t="n">
        <v>8</v>
      </c>
      <c r="M481" s="0" t="n">
        <v>24</v>
      </c>
      <c r="N481" s="0" t="n">
        <v>5</v>
      </c>
      <c r="O481" s="0" t="n">
        <v>5181</v>
      </c>
    </row>
    <row r="482" customFormat="false" ht="15" hidden="false" customHeight="false" outlineLevel="0" collapsed="false">
      <c r="A482" s="0" t="s">
        <v>40</v>
      </c>
      <c r="B482" s="0" t="s">
        <v>65</v>
      </c>
      <c r="C482" s="0" t="s">
        <v>123</v>
      </c>
      <c r="D482" s="0" t="s">
        <v>173</v>
      </c>
      <c r="E482" s="0" t="n">
        <v>1</v>
      </c>
      <c r="F482" s="0" t="s">
        <v>116</v>
      </c>
      <c r="G482" s="0" t="n">
        <v>20</v>
      </c>
      <c r="H482" s="0" t="s">
        <v>117</v>
      </c>
      <c r="I482" s="10" t="n">
        <v>42333</v>
      </c>
      <c r="J482" s="11" t="n">
        <v>0.554861111111111</v>
      </c>
      <c r="K482" s="0" t="n">
        <v>9</v>
      </c>
      <c r="L482" s="0" t="n">
        <v>9</v>
      </c>
      <c r="M482" s="0" t="n">
        <v>6</v>
      </c>
      <c r="N482" s="0" t="n">
        <v>5</v>
      </c>
      <c r="O482" s="0" t="n">
        <v>3140</v>
      </c>
    </row>
    <row r="483" customFormat="false" ht="15" hidden="false" customHeight="false" outlineLevel="0" collapsed="false">
      <c r="A483" s="0" t="s">
        <v>40</v>
      </c>
      <c r="B483" s="0" t="s">
        <v>65</v>
      </c>
      <c r="C483" s="0" t="s">
        <v>123</v>
      </c>
      <c r="D483" s="0" t="s">
        <v>173</v>
      </c>
      <c r="E483" s="0" t="n">
        <v>1</v>
      </c>
      <c r="F483" s="0" t="s">
        <v>116</v>
      </c>
      <c r="G483" s="0" t="n">
        <v>20</v>
      </c>
      <c r="H483" s="0" t="s">
        <v>117</v>
      </c>
      <c r="I483" s="10" t="n">
        <v>42333</v>
      </c>
      <c r="J483" s="11" t="n">
        <v>0.555555555555556</v>
      </c>
      <c r="K483" s="0" t="n">
        <v>10</v>
      </c>
      <c r="L483" s="0" t="n">
        <v>10</v>
      </c>
      <c r="M483" s="0" t="n">
        <v>4</v>
      </c>
      <c r="N483" s="0" t="n">
        <v>5</v>
      </c>
      <c r="O483" s="0" t="n">
        <v>1388</v>
      </c>
    </row>
    <row r="484" customFormat="false" ht="15" hidden="false" customHeight="false" outlineLevel="0" collapsed="false">
      <c r="A484" s="0" t="s">
        <v>40</v>
      </c>
      <c r="B484" s="0" t="s">
        <v>65</v>
      </c>
      <c r="C484" s="0" t="s">
        <v>123</v>
      </c>
      <c r="D484" s="0" t="s">
        <v>173</v>
      </c>
      <c r="E484" s="0" t="n">
        <v>1</v>
      </c>
      <c r="F484" s="0" t="s">
        <v>116</v>
      </c>
      <c r="G484" s="0" t="n">
        <v>20</v>
      </c>
      <c r="H484" s="0" t="s">
        <v>117</v>
      </c>
      <c r="I484" s="10" t="n">
        <v>42333</v>
      </c>
      <c r="J484" s="11" t="n">
        <v>0.55625</v>
      </c>
      <c r="K484" s="0" t="n">
        <v>11</v>
      </c>
      <c r="L484" s="0" t="n">
        <v>11</v>
      </c>
      <c r="M484" s="0" t="n">
        <v>25</v>
      </c>
      <c r="N484" s="0" t="n">
        <v>5</v>
      </c>
      <c r="O484" s="0" t="n">
        <v>1476</v>
      </c>
    </row>
    <row r="485" customFormat="false" ht="15" hidden="false" customHeight="false" outlineLevel="0" collapsed="false">
      <c r="A485" s="0" t="s">
        <v>40</v>
      </c>
      <c r="B485" s="0" t="s">
        <v>65</v>
      </c>
      <c r="C485" s="0" t="s">
        <v>123</v>
      </c>
      <c r="D485" s="0" t="s">
        <v>173</v>
      </c>
      <c r="E485" s="0" t="n">
        <v>1</v>
      </c>
      <c r="F485" s="0" t="s">
        <v>116</v>
      </c>
      <c r="G485" s="0" t="n">
        <v>20</v>
      </c>
      <c r="H485" s="0" t="s">
        <v>117</v>
      </c>
      <c r="I485" s="10" t="n">
        <v>42333</v>
      </c>
      <c r="J485" s="11" t="n">
        <v>0.556944444444445</v>
      </c>
      <c r="K485" s="0" t="n">
        <v>12</v>
      </c>
      <c r="L485" s="0" t="n">
        <v>12</v>
      </c>
      <c r="M485" s="0" t="n">
        <v>5</v>
      </c>
      <c r="N485" s="0" t="n">
        <v>6</v>
      </c>
      <c r="O485" s="0" t="n">
        <v>2497</v>
      </c>
    </row>
    <row r="486" customFormat="false" ht="15" hidden="false" customHeight="false" outlineLevel="0" collapsed="false">
      <c r="A486" s="0" t="s">
        <v>40</v>
      </c>
      <c r="B486" s="0" t="s">
        <v>65</v>
      </c>
      <c r="C486" s="0" t="s">
        <v>123</v>
      </c>
      <c r="D486" s="0" t="s">
        <v>173</v>
      </c>
      <c r="E486" s="0" t="n">
        <v>1</v>
      </c>
      <c r="F486" s="0" t="s">
        <v>116</v>
      </c>
      <c r="G486" s="0" t="n">
        <v>20</v>
      </c>
      <c r="H486" s="0" t="s">
        <v>117</v>
      </c>
      <c r="I486" s="10" t="n">
        <v>42333</v>
      </c>
      <c r="J486" s="11" t="n">
        <v>0.556944444444445</v>
      </c>
      <c r="K486" s="0" t="n">
        <v>13</v>
      </c>
      <c r="L486" s="0" t="n">
        <v>13</v>
      </c>
      <c r="M486" s="0" t="n">
        <v>34</v>
      </c>
      <c r="N486" s="0" t="n">
        <v>4</v>
      </c>
      <c r="O486" s="0" t="n">
        <v>2138</v>
      </c>
    </row>
    <row r="487" customFormat="false" ht="15" hidden="false" customHeight="false" outlineLevel="0" collapsed="false">
      <c r="A487" s="0" t="s">
        <v>40</v>
      </c>
      <c r="B487" s="0" t="s">
        <v>65</v>
      </c>
      <c r="C487" s="0" t="s">
        <v>123</v>
      </c>
      <c r="D487" s="0" t="s">
        <v>173</v>
      </c>
      <c r="E487" s="0" t="n">
        <v>1</v>
      </c>
      <c r="F487" s="0" t="s">
        <v>116</v>
      </c>
      <c r="G487" s="0" t="n">
        <v>20</v>
      </c>
      <c r="H487" s="0" t="s">
        <v>117</v>
      </c>
      <c r="I487" s="10" t="n">
        <v>42333</v>
      </c>
      <c r="J487" s="11" t="n">
        <v>0.557638888888889</v>
      </c>
      <c r="K487" s="0" t="n">
        <v>14</v>
      </c>
      <c r="L487" s="0" t="n">
        <v>14</v>
      </c>
      <c r="M487" s="0" t="n">
        <v>35</v>
      </c>
      <c r="N487" s="0" t="n">
        <v>5</v>
      </c>
      <c r="O487" s="0" t="n">
        <v>2796</v>
      </c>
    </row>
    <row r="489" customFormat="false" ht="15" hidden="false" customHeight="false" outlineLevel="0" collapsed="false">
      <c r="A489" s="0" t="s">
        <v>95</v>
      </c>
    </row>
    <row r="491" customFormat="false" ht="15" hidden="false" customHeight="false" outlineLevel="0" collapsed="false">
      <c r="A491" s="0" t="s">
        <v>96</v>
      </c>
      <c r="B491" s="0" t="s">
        <v>97</v>
      </c>
      <c r="C491" s="0" t="s">
        <v>98</v>
      </c>
      <c r="D491" s="0" t="s">
        <v>99</v>
      </c>
      <c r="E491" s="0" t="s">
        <v>100</v>
      </c>
      <c r="F491" s="0" t="s">
        <v>101</v>
      </c>
      <c r="G491" s="0" t="s">
        <v>102</v>
      </c>
      <c r="H491" s="0" t="s">
        <v>103</v>
      </c>
      <c r="I491" s="0" t="s">
        <v>104</v>
      </c>
      <c r="J491" s="0" t="s">
        <v>16</v>
      </c>
      <c r="K491" s="0" t="s">
        <v>105</v>
      </c>
      <c r="L491" s="0" t="s">
        <v>106</v>
      </c>
      <c r="M491" s="0" t="s">
        <v>107</v>
      </c>
      <c r="N491" s="0" t="s">
        <v>108</v>
      </c>
      <c r="O491" s="0" t="s">
        <v>109</v>
      </c>
    </row>
    <row r="492" customFormat="false" ht="15" hidden="false" customHeight="false" outlineLevel="0" collapsed="false">
      <c r="A492" s="0" t="s">
        <v>36</v>
      </c>
      <c r="B492" s="0" t="s">
        <v>66</v>
      </c>
      <c r="C492" s="0" t="s">
        <v>174</v>
      </c>
      <c r="D492" s="0" t="s">
        <v>175</v>
      </c>
      <c r="E492" s="0" t="n">
        <v>1</v>
      </c>
      <c r="F492" s="0" t="s">
        <v>116</v>
      </c>
      <c r="G492" s="0" t="n">
        <v>24</v>
      </c>
      <c r="H492" s="0" t="s">
        <v>117</v>
      </c>
      <c r="I492" s="10" t="n">
        <v>42333</v>
      </c>
      <c r="J492" s="11" t="n">
        <v>0.58125</v>
      </c>
      <c r="K492" s="0" t="n">
        <v>1</v>
      </c>
      <c r="L492" s="0" t="n">
        <v>1</v>
      </c>
      <c r="M492" s="0" t="n">
        <v>15</v>
      </c>
      <c r="N492" s="0" t="n">
        <v>5</v>
      </c>
      <c r="O492" s="0" t="n">
        <v>2876</v>
      </c>
    </row>
    <row r="493" customFormat="false" ht="15" hidden="false" customHeight="false" outlineLevel="0" collapsed="false">
      <c r="A493" s="0" t="s">
        <v>36</v>
      </c>
      <c r="B493" s="0" t="s">
        <v>66</v>
      </c>
      <c r="C493" s="0" t="s">
        <v>174</v>
      </c>
      <c r="D493" s="0" t="s">
        <v>175</v>
      </c>
      <c r="E493" s="0" t="n">
        <v>1</v>
      </c>
      <c r="F493" s="0" t="s">
        <v>116</v>
      </c>
      <c r="G493" s="0" t="n">
        <v>24</v>
      </c>
      <c r="H493" s="0" t="s">
        <v>117</v>
      </c>
      <c r="I493" s="10" t="n">
        <v>42333</v>
      </c>
      <c r="J493" s="11" t="n">
        <v>0.581944444444444</v>
      </c>
      <c r="K493" s="0" t="n">
        <v>2</v>
      </c>
      <c r="L493" s="0" t="n">
        <v>2</v>
      </c>
      <c r="M493" s="0" t="n">
        <v>45</v>
      </c>
      <c r="N493" s="0" t="n">
        <v>6</v>
      </c>
      <c r="O493" s="0" t="n">
        <v>669</v>
      </c>
    </row>
    <row r="494" customFormat="false" ht="15" hidden="false" customHeight="false" outlineLevel="0" collapsed="false">
      <c r="A494" s="0" t="s">
        <v>36</v>
      </c>
      <c r="B494" s="0" t="s">
        <v>66</v>
      </c>
      <c r="C494" s="0" t="s">
        <v>174</v>
      </c>
      <c r="D494" s="0" t="s">
        <v>175</v>
      </c>
      <c r="E494" s="0" t="n">
        <v>1</v>
      </c>
      <c r="F494" s="0" t="s">
        <v>116</v>
      </c>
      <c r="G494" s="0" t="n">
        <v>24</v>
      </c>
      <c r="H494" s="0" t="s">
        <v>117</v>
      </c>
      <c r="I494" s="10" t="n">
        <v>42333</v>
      </c>
      <c r="J494" s="11" t="n">
        <v>0.582638888888889</v>
      </c>
      <c r="K494" s="0" t="n">
        <v>3</v>
      </c>
      <c r="L494" s="0" t="n">
        <v>3</v>
      </c>
      <c r="M494" s="0" t="n">
        <v>6</v>
      </c>
      <c r="N494" s="0" t="n">
        <v>5</v>
      </c>
      <c r="O494" s="0" t="n">
        <v>1658</v>
      </c>
    </row>
    <row r="495" customFormat="false" ht="15" hidden="false" customHeight="false" outlineLevel="0" collapsed="false">
      <c r="A495" s="0" t="s">
        <v>36</v>
      </c>
      <c r="B495" s="0" t="s">
        <v>66</v>
      </c>
      <c r="C495" s="0" t="s">
        <v>174</v>
      </c>
      <c r="D495" s="0" t="s">
        <v>175</v>
      </c>
      <c r="E495" s="0" t="n">
        <v>1</v>
      </c>
      <c r="F495" s="0" t="s">
        <v>116</v>
      </c>
      <c r="G495" s="0" t="n">
        <v>24</v>
      </c>
      <c r="H495" s="0" t="s">
        <v>117</v>
      </c>
      <c r="I495" s="10" t="n">
        <v>42333</v>
      </c>
      <c r="J495" s="11" t="n">
        <v>0.582638888888889</v>
      </c>
      <c r="K495" s="0" t="n">
        <v>4</v>
      </c>
      <c r="L495" s="0" t="n">
        <v>4</v>
      </c>
      <c r="M495" s="0" t="n">
        <v>4</v>
      </c>
      <c r="N495" s="0" t="n">
        <v>1234</v>
      </c>
      <c r="O495" s="0" t="n">
        <v>4336</v>
      </c>
    </row>
    <row r="496" customFormat="false" ht="15" hidden="false" customHeight="false" outlineLevel="0" collapsed="false">
      <c r="A496" s="0" t="s">
        <v>36</v>
      </c>
      <c r="B496" s="0" t="s">
        <v>66</v>
      </c>
      <c r="C496" s="0" t="s">
        <v>174</v>
      </c>
      <c r="D496" s="0" t="s">
        <v>175</v>
      </c>
      <c r="E496" s="0" t="n">
        <v>1</v>
      </c>
      <c r="F496" s="0" t="s">
        <v>116</v>
      </c>
      <c r="G496" s="0" t="n">
        <v>24</v>
      </c>
      <c r="H496" s="0" t="s">
        <v>117</v>
      </c>
      <c r="I496" s="10" t="n">
        <v>42333</v>
      </c>
      <c r="J496" s="11" t="n">
        <v>0.583333333333333</v>
      </c>
      <c r="K496" s="0" t="n">
        <v>5</v>
      </c>
      <c r="L496" s="0" t="n">
        <v>5</v>
      </c>
      <c r="M496" s="0" t="n">
        <v>5</v>
      </c>
      <c r="N496" s="0" t="n">
        <v>2</v>
      </c>
      <c r="O496" s="0" t="n">
        <v>2424</v>
      </c>
    </row>
    <row r="497" customFormat="false" ht="15" hidden="false" customHeight="false" outlineLevel="0" collapsed="false">
      <c r="A497" s="0" t="s">
        <v>36</v>
      </c>
      <c r="B497" s="0" t="s">
        <v>66</v>
      </c>
      <c r="C497" s="0" t="s">
        <v>174</v>
      </c>
      <c r="D497" s="0" t="s">
        <v>175</v>
      </c>
      <c r="E497" s="0" t="n">
        <v>1</v>
      </c>
      <c r="F497" s="0" t="s">
        <v>116</v>
      </c>
      <c r="G497" s="0" t="n">
        <v>24</v>
      </c>
      <c r="H497" s="0" t="s">
        <v>117</v>
      </c>
      <c r="I497" s="10" t="n">
        <v>42333</v>
      </c>
      <c r="J497" s="11" t="n">
        <v>0.584027777777778</v>
      </c>
      <c r="K497" s="0" t="n">
        <v>6</v>
      </c>
      <c r="L497" s="0" t="n">
        <v>6</v>
      </c>
      <c r="M497" s="0" t="n">
        <v>15</v>
      </c>
      <c r="N497" s="0" t="n">
        <v>13</v>
      </c>
      <c r="O497" s="0" t="n">
        <v>3558</v>
      </c>
    </row>
    <row r="498" customFormat="false" ht="15" hidden="false" customHeight="false" outlineLevel="0" collapsed="false">
      <c r="A498" s="0" t="s">
        <v>36</v>
      </c>
      <c r="B498" s="0" t="s">
        <v>66</v>
      </c>
      <c r="C498" s="0" t="s">
        <v>174</v>
      </c>
      <c r="D498" s="0" t="s">
        <v>175</v>
      </c>
      <c r="E498" s="0" t="n">
        <v>1</v>
      </c>
      <c r="F498" s="0" t="s">
        <v>116</v>
      </c>
      <c r="G498" s="0" t="n">
        <v>24</v>
      </c>
      <c r="H498" s="0" t="s">
        <v>117</v>
      </c>
      <c r="I498" s="10" t="n">
        <v>42333</v>
      </c>
      <c r="J498" s="11" t="n">
        <v>0.584027777777778</v>
      </c>
      <c r="K498" s="0" t="n">
        <v>7</v>
      </c>
      <c r="L498" s="0" t="n">
        <v>7</v>
      </c>
      <c r="M498" s="0" t="n">
        <v>345</v>
      </c>
      <c r="N498" s="0" t="n">
        <v>5</v>
      </c>
      <c r="O498" s="0" t="n">
        <v>2991</v>
      </c>
    </row>
    <row r="499" customFormat="false" ht="15" hidden="false" customHeight="false" outlineLevel="0" collapsed="false">
      <c r="A499" s="0" t="s">
        <v>36</v>
      </c>
      <c r="B499" s="0" t="s">
        <v>66</v>
      </c>
      <c r="C499" s="0" t="s">
        <v>174</v>
      </c>
      <c r="D499" s="0" t="s">
        <v>175</v>
      </c>
      <c r="E499" s="0" t="n">
        <v>1</v>
      </c>
      <c r="F499" s="0" t="s">
        <v>116</v>
      </c>
      <c r="G499" s="0" t="n">
        <v>24</v>
      </c>
      <c r="H499" s="0" t="s">
        <v>117</v>
      </c>
      <c r="I499" s="10" t="n">
        <v>42333</v>
      </c>
      <c r="J499" s="11" t="n">
        <v>0.584722222222222</v>
      </c>
      <c r="K499" s="0" t="n">
        <v>8</v>
      </c>
      <c r="L499" s="0" t="n">
        <v>8</v>
      </c>
      <c r="M499" s="0" t="n">
        <v>24</v>
      </c>
      <c r="N499" s="0" t="n">
        <v>5</v>
      </c>
      <c r="O499" s="0" t="n">
        <v>1656</v>
      </c>
    </row>
    <row r="500" customFormat="false" ht="15" hidden="false" customHeight="false" outlineLevel="0" collapsed="false">
      <c r="A500" s="0" t="s">
        <v>36</v>
      </c>
      <c r="B500" s="0" t="s">
        <v>66</v>
      </c>
      <c r="C500" s="0" t="s">
        <v>174</v>
      </c>
      <c r="D500" s="0" t="s">
        <v>175</v>
      </c>
      <c r="E500" s="0" t="n">
        <v>1</v>
      </c>
      <c r="F500" s="0" t="s">
        <v>116</v>
      </c>
      <c r="G500" s="0" t="n">
        <v>24</v>
      </c>
      <c r="H500" s="0" t="s">
        <v>117</v>
      </c>
      <c r="I500" s="10" t="n">
        <v>42333</v>
      </c>
      <c r="J500" s="11" t="n">
        <v>0.585416666666667</v>
      </c>
      <c r="K500" s="0" t="n">
        <v>9</v>
      </c>
      <c r="L500" s="0" t="n">
        <v>9</v>
      </c>
      <c r="M500" s="0" t="n">
        <v>6</v>
      </c>
      <c r="N500" s="0" t="n">
        <v>6</v>
      </c>
      <c r="O500" s="0" t="n">
        <v>2771</v>
      </c>
    </row>
    <row r="501" customFormat="false" ht="15" hidden="false" customHeight="false" outlineLevel="0" collapsed="false">
      <c r="A501" s="0" t="s">
        <v>36</v>
      </c>
      <c r="B501" s="0" t="s">
        <v>66</v>
      </c>
      <c r="C501" s="0" t="s">
        <v>174</v>
      </c>
      <c r="D501" s="0" t="s">
        <v>175</v>
      </c>
      <c r="E501" s="0" t="n">
        <v>1</v>
      </c>
      <c r="F501" s="0" t="s">
        <v>116</v>
      </c>
      <c r="G501" s="0" t="n">
        <v>24</v>
      </c>
      <c r="H501" s="0" t="s">
        <v>117</v>
      </c>
      <c r="I501" s="10" t="n">
        <v>42333</v>
      </c>
      <c r="J501" s="11" t="n">
        <v>0.586111111111111</v>
      </c>
      <c r="K501" s="0" t="n">
        <v>10</v>
      </c>
      <c r="L501" s="0" t="n">
        <v>10</v>
      </c>
      <c r="M501" s="0" t="n">
        <v>4</v>
      </c>
      <c r="N501" s="0" t="n">
        <v>34</v>
      </c>
      <c r="O501" s="0" t="n">
        <v>2188</v>
      </c>
    </row>
    <row r="502" customFormat="false" ht="15" hidden="false" customHeight="false" outlineLevel="0" collapsed="false">
      <c r="A502" s="0" t="s">
        <v>36</v>
      </c>
      <c r="B502" s="0" t="s">
        <v>66</v>
      </c>
      <c r="C502" s="0" t="s">
        <v>174</v>
      </c>
      <c r="D502" s="0" t="s">
        <v>175</v>
      </c>
      <c r="E502" s="0" t="n">
        <v>1</v>
      </c>
      <c r="F502" s="0" t="s">
        <v>116</v>
      </c>
      <c r="G502" s="0" t="n">
        <v>24</v>
      </c>
      <c r="H502" s="0" t="s">
        <v>117</v>
      </c>
      <c r="I502" s="10" t="n">
        <v>42333</v>
      </c>
      <c r="J502" s="11" t="n">
        <v>0.586111111111111</v>
      </c>
      <c r="K502" s="0" t="n">
        <v>11</v>
      </c>
      <c r="L502" s="0" t="n">
        <v>11</v>
      </c>
      <c r="M502" s="0" t="n">
        <v>25</v>
      </c>
      <c r="N502" s="0" t="n">
        <v>6</v>
      </c>
      <c r="O502" s="0" t="n">
        <v>2526</v>
      </c>
    </row>
    <row r="503" customFormat="false" ht="15" hidden="false" customHeight="false" outlineLevel="0" collapsed="false">
      <c r="A503" s="0" t="s">
        <v>36</v>
      </c>
      <c r="B503" s="0" t="s">
        <v>66</v>
      </c>
      <c r="C503" s="0" t="s">
        <v>174</v>
      </c>
      <c r="D503" s="0" t="s">
        <v>175</v>
      </c>
      <c r="E503" s="0" t="n">
        <v>1</v>
      </c>
      <c r="F503" s="0" t="s">
        <v>116</v>
      </c>
      <c r="G503" s="0" t="n">
        <v>24</v>
      </c>
      <c r="H503" s="0" t="s">
        <v>117</v>
      </c>
      <c r="I503" s="10" t="n">
        <v>42333</v>
      </c>
      <c r="J503" s="11" t="n">
        <v>0.586805555555556</v>
      </c>
      <c r="K503" s="0" t="n">
        <v>12</v>
      </c>
      <c r="L503" s="0" t="n">
        <v>12</v>
      </c>
      <c r="M503" s="0" t="n">
        <v>5</v>
      </c>
      <c r="N503" s="0" t="n">
        <v>1245</v>
      </c>
      <c r="O503" s="0" t="n">
        <v>2331</v>
      </c>
    </row>
    <row r="504" customFormat="false" ht="15" hidden="false" customHeight="false" outlineLevel="0" collapsed="false">
      <c r="A504" s="0" t="s">
        <v>36</v>
      </c>
      <c r="B504" s="0" t="s">
        <v>66</v>
      </c>
      <c r="C504" s="0" t="s">
        <v>174</v>
      </c>
      <c r="D504" s="0" t="s">
        <v>175</v>
      </c>
      <c r="E504" s="0" t="n">
        <v>1</v>
      </c>
      <c r="F504" s="0" t="s">
        <v>116</v>
      </c>
      <c r="G504" s="0" t="n">
        <v>24</v>
      </c>
      <c r="H504" s="0" t="s">
        <v>117</v>
      </c>
      <c r="I504" s="10" t="n">
        <v>42333</v>
      </c>
      <c r="J504" s="11" t="n">
        <v>0.5875</v>
      </c>
      <c r="K504" s="0" t="n">
        <v>13</v>
      </c>
      <c r="L504" s="0" t="n">
        <v>13</v>
      </c>
      <c r="M504" s="0" t="n">
        <v>34</v>
      </c>
      <c r="N504" s="0" t="n">
        <v>3</v>
      </c>
      <c r="O504" s="0" t="n">
        <v>3370</v>
      </c>
    </row>
    <row r="505" customFormat="false" ht="15" hidden="false" customHeight="false" outlineLevel="0" collapsed="false">
      <c r="A505" s="0" t="s">
        <v>36</v>
      </c>
      <c r="B505" s="0" t="s">
        <v>66</v>
      </c>
      <c r="C505" s="0" t="s">
        <v>174</v>
      </c>
      <c r="D505" s="0" t="s">
        <v>175</v>
      </c>
      <c r="E505" s="0" t="n">
        <v>1</v>
      </c>
      <c r="F505" s="0" t="s">
        <v>116</v>
      </c>
      <c r="G505" s="0" t="n">
        <v>24</v>
      </c>
      <c r="H505" s="0" t="s">
        <v>117</v>
      </c>
      <c r="I505" s="10" t="n">
        <v>42333</v>
      </c>
      <c r="J505" s="11" t="n">
        <v>0.588194444444445</v>
      </c>
      <c r="K505" s="0" t="n">
        <v>14</v>
      </c>
      <c r="L505" s="0" t="n">
        <v>14</v>
      </c>
      <c r="M505" s="0" t="n">
        <v>35</v>
      </c>
      <c r="N505" s="0" t="n">
        <v>5</v>
      </c>
      <c r="O505" s="0" t="n">
        <v>2164</v>
      </c>
    </row>
    <row r="507" customFormat="false" ht="15" hidden="false" customHeight="false" outlineLevel="0" collapsed="false">
      <c r="A507" s="0" t="s">
        <v>95</v>
      </c>
    </row>
    <row r="509" customFormat="false" ht="15" hidden="false" customHeight="false" outlineLevel="0" collapsed="false">
      <c r="A509" s="0" t="s">
        <v>96</v>
      </c>
      <c r="B509" s="0" t="s">
        <v>97</v>
      </c>
      <c r="C509" s="0" t="s">
        <v>98</v>
      </c>
      <c r="D509" s="0" t="s">
        <v>99</v>
      </c>
      <c r="E509" s="0" t="s">
        <v>100</v>
      </c>
      <c r="F509" s="0" t="s">
        <v>101</v>
      </c>
      <c r="G509" s="0" t="s">
        <v>102</v>
      </c>
      <c r="H509" s="0" t="s">
        <v>103</v>
      </c>
      <c r="I509" s="0" t="s">
        <v>104</v>
      </c>
      <c r="J509" s="0" t="s">
        <v>16</v>
      </c>
      <c r="K509" s="0" t="s">
        <v>105</v>
      </c>
      <c r="L509" s="0" t="s">
        <v>106</v>
      </c>
      <c r="M509" s="0" t="s">
        <v>107</v>
      </c>
      <c r="N509" s="0" t="s">
        <v>108</v>
      </c>
      <c r="O509" s="0" t="s">
        <v>109</v>
      </c>
    </row>
    <row r="510" customFormat="false" ht="15" hidden="false" customHeight="false" outlineLevel="0" collapsed="false">
      <c r="A510" s="0" t="s">
        <v>38</v>
      </c>
      <c r="B510" s="0" t="s">
        <v>67</v>
      </c>
      <c r="C510" s="0" t="s">
        <v>176</v>
      </c>
      <c r="D510" s="0" t="s">
        <v>177</v>
      </c>
      <c r="E510" s="0" t="n">
        <v>2015</v>
      </c>
      <c r="F510" s="0" t="s">
        <v>129</v>
      </c>
      <c r="G510" s="0" t="n">
        <v>28</v>
      </c>
      <c r="H510" s="0" t="s">
        <v>117</v>
      </c>
      <c r="I510" s="10" t="n">
        <v>42333</v>
      </c>
      <c r="J510" s="11" t="n">
        <v>0.610416666666667</v>
      </c>
      <c r="K510" s="0" t="n">
        <v>1</v>
      </c>
      <c r="L510" s="0" t="n">
        <v>1</v>
      </c>
      <c r="M510" s="0" t="n">
        <v>15</v>
      </c>
      <c r="N510" s="0" t="n">
        <v>2</v>
      </c>
      <c r="O510" s="0" t="n">
        <v>3877</v>
      </c>
    </row>
    <row r="511" customFormat="false" ht="15" hidden="false" customHeight="false" outlineLevel="0" collapsed="false">
      <c r="A511" s="0" t="s">
        <v>38</v>
      </c>
      <c r="B511" s="0" t="s">
        <v>67</v>
      </c>
      <c r="C511" s="0" t="s">
        <v>176</v>
      </c>
      <c r="D511" s="0" t="s">
        <v>177</v>
      </c>
      <c r="E511" s="0" t="n">
        <v>2015</v>
      </c>
      <c r="F511" s="0" t="s">
        <v>129</v>
      </c>
      <c r="G511" s="0" t="n">
        <v>28</v>
      </c>
      <c r="H511" s="0" t="s">
        <v>117</v>
      </c>
      <c r="I511" s="10" t="n">
        <v>42333</v>
      </c>
      <c r="J511" s="11" t="n">
        <v>0.611111111111111</v>
      </c>
      <c r="K511" s="0" t="n">
        <v>2</v>
      </c>
      <c r="L511" s="0" t="n">
        <v>2</v>
      </c>
      <c r="M511" s="0" t="n">
        <v>45</v>
      </c>
      <c r="N511" s="0" t="n">
        <v>6</v>
      </c>
      <c r="O511" s="0" t="n">
        <v>2564</v>
      </c>
    </row>
    <row r="512" customFormat="false" ht="15" hidden="false" customHeight="false" outlineLevel="0" collapsed="false">
      <c r="A512" s="0" t="s">
        <v>38</v>
      </c>
      <c r="B512" s="0" t="s">
        <v>67</v>
      </c>
      <c r="C512" s="0" t="s">
        <v>176</v>
      </c>
      <c r="D512" s="0" t="s">
        <v>177</v>
      </c>
      <c r="E512" s="0" t="n">
        <v>2015</v>
      </c>
      <c r="F512" s="0" t="s">
        <v>129</v>
      </c>
      <c r="G512" s="0" t="n">
        <v>28</v>
      </c>
      <c r="H512" s="0" t="s">
        <v>117</v>
      </c>
      <c r="I512" s="10" t="n">
        <v>42333</v>
      </c>
      <c r="J512" s="11" t="n">
        <v>0.611805555555556</v>
      </c>
      <c r="K512" s="0" t="n">
        <v>3</v>
      </c>
      <c r="L512" s="0" t="n">
        <v>3</v>
      </c>
      <c r="M512" s="0" t="n">
        <v>6</v>
      </c>
      <c r="N512" s="0" t="n">
        <v>3</v>
      </c>
      <c r="O512" s="0" t="n">
        <v>1302</v>
      </c>
    </row>
    <row r="513" customFormat="false" ht="15" hidden="false" customHeight="false" outlineLevel="0" collapsed="false">
      <c r="A513" s="0" t="s">
        <v>38</v>
      </c>
      <c r="B513" s="0" t="s">
        <v>67</v>
      </c>
      <c r="C513" s="0" t="s">
        <v>176</v>
      </c>
      <c r="D513" s="0" t="s">
        <v>177</v>
      </c>
      <c r="E513" s="0" t="n">
        <v>2015</v>
      </c>
      <c r="F513" s="0" t="s">
        <v>129</v>
      </c>
      <c r="G513" s="0" t="n">
        <v>28</v>
      </c>
      <c r="H513" s="0" t="s">
        <v>117</v>
      </c>
      <c r="I513" s="10" t="n">
        <v>42333</v>
      </c>
      <c r="J513" s="11" t="n">
        <v>0.6125</v>
      </c>
      <c r="K513" s="0" t="n">
        <v>4</v>
      </c>
      <c r="L513" s="0" t="n">
        <v>4</v>
      </c>
      <c r="M513" s="0" t="n">
        <v>4</v>
      </c>
      <c r="N513" s="0" t="n">
        <v>4</v>
      </c>
      <c r="O513" s="0" t="n">
        <v>3351</v>
      </c>
    </row>
    <row r="514" customFormat="false" ht="15" hidden="false" customHeight="false" outlineLevel="0" collapsed="false">
      <c r="A514" s="0" t="s">
        <v>38</v>
      </c>
      <c r="B514" s="0" t="s">
        <v>67</v>
      </c>
      <c r="C514" s="0" t="s">
        <v>176</v>
      </c>
      <c r="D514" s="0" t="s">
        <v>177</v>
      </c>
      <c r="E514" s="0" t="n">
        <v>2015</v>
      </c>
      <c r="F514" s="0" t="s">
        <v>129</v>
      </c>
      <c r="G514" s="0" t="n">
        <v>28</v>
      </c>
      <c r="H514" s="0" t="s">
        <v>117</v>
      </c>
      <c r="I514" s="10" t="n">
        <v>42333</v>
      </c>
      <c r="J514" s="11" t="n">
        <v>0.613194444444444</v>
      </c>
      <c r="K514" s="0" t="n">
        <v>5</v>
      </c>
      <c r="L514" s="0" t="n">
        <v>5</v>
      </c>
      <c r="M514" s="0" t="n">
        <v>5</v>
      </c>
      <c r="N514" s="0" t="n">
        <v>5</v>
      </c>
      <c r="O514" s="0" t="n">
        <v>2234</v>
      </c>
    </row>
    <row r="515" customFormat="false" ht="15" hidden="false" customHeight="false" outlineLevel="0" collapsed="false">
      <c r="A515" s="0" t="s">
        <v>38</v>
      </c>
      <c r="B515" s="0" t="s">
        <v>67</v>
      </c>
      <c r="C515" s="0" t="s">
        <v>176</v>
      </c>
      <c r="D515" s="0" t="s">
        <v>177</v>
      </c>
      <c r="E515" s="0" t="n">
        <v>2015</v>
      </c>
      <c r="F515" s="0" t="s">
        <v>129</v>
      </c>
      <c r="G515" s="0" t="n">
        <v>28</v>
      </c>
      <c r="H515" s="0" t="s">
        <v>117</v>
      </c>
      <c r="I515" s="10" t="n">
        <v>42333</v>
      </c>
      <c r="J515" s="11" t="n">
        <v>0.613888888888889</v>
      </c>
      <c r="K515" s="0" t="n">
        <v>6</v>
      </c>
      <c r="L515" s="0" t="n">
        <v>6</v>
      </c>
      <c r="M515" s="0" t="n">
        <v>15</v>
      </c>
      <c r="N515" s="0" t="n">
        <v>3</v>
      </c>
      <c r="O515" s="0" t="n">
        <v>2280</v>
      </c>
    </row>
    <row r="516" customFormat="false" ht="15" hidden="false" customHeight="false" outlineLevel="0" collapsed="false">
      <c r="A516" s="0" t="s">
        <v>38</v>
      </c>
      <c r="B516" s="0" t="s">
        <v>67</v>
      </c>
      <c r="C516" s="0" t="s">
        <v>176</v>
      </c>
      <c r="D516" s="0" t="s">
        <v>177</v>
      </c>
      <c r="E516" s="0" t="n">
        <v>2015</v>
      </c>
      <c r="F516" s="0" t="s">
        <v>129</v>
      </c>
      <c r="G516" s="0" t="n">
        <v>28</v>
      </c>
      <c r="H516" s="0" t="s">
        <v>117</v>
      </c>
      <c r="I516" s="10" t="n">
        <v>42333</v>
      </c>
      <c r="J516" s="11" t="n">
        <v>0.614583333333333</v>
      </c>
      <c r="K516" s="0" t="n">
        <v>7</v>
      </c>
      <c r="L516" s="0" t="n">
        <v>7</v>
      </c>
      <c r="M516" s="0" t="n">
        <v>345</v>
      </c>
      <c r="N516" s="0" t="n">
        <v>5</v>
      </c>
      <c r="O516" s="0" t="n">
        <v>3510</v>
      </c>
    </row>
    <row r="517" customFormat="false" ht="15" hidden="false" customHeight="false" outlineLevel="0" collapsed="false">
      <c r="A517" s="0" t="s">
        <v>38</v>
      </c>
      <c r="B517" s="0" t="s">
        <v>67</v>
      </c>
      <c r="C517" s="0" t="s">
        <v>176</v>
      </c>
      <c r="D517" s="0" t="s">
        <v>177</v>
      </c>
      <c r="E517" s="0" t="n">
        <v>2015</v>
      </c>
      <c r="F517" s="0" t="s">
        <v>129</v>
      </c>
      <c r="G517" s="0" t="n">
        <v>28</v>
      </c>
      <c r="H517" s="0" t="s">
        <v>117</v>
      </c>
      <c r="I517" s="10" t="n">
        <v>42333</v>
      </c>
      <c r="J517" s="11" t="n">
        <v>0.615277777777778</v>
      </c>
      <c r="K517" s="0" t="n">
        <v>8</v>
      </c>
      <c r="L517" s="0" t="n">
        <v>8</v>
      </c>
      <c r="M517" s="0" t="n">
        <v>24</v>
      </c>
      <c r="N517" s="0" t="n">
        <v>3</v>
      </c>
      <c r="O517" s="0" t="n">
        <v>3683</v>
      </c>
    </row>
    <row r="518" customFormat="false" ht="15" hidden="false" customHeight="false" outlineLevel="0" collapsed="false">
      <c r="A518" s="0" t="s">
        <v>38</v>
      </c>
      <c r="B518" s="0" t="s">
        <v>67</v>
      </c>
      <c r="C518" s="0" t="s">
        <v>176</v>
      </c>
      <c r="D518" s="0" t="s">
        <v>177</v>
      </c>
      <c r="E518" s="0" t="n">
        <v>2015</v>
      </c>
      <c r="F518" s="0" t="s">
        <v>129</v>
      </c>
      <c r="G518" s="0" t="n">
        <v>28</v>
      </c>
      <c r="H518" s="0" t="s">
        <v>117</v>
      </c>
      <c r="I518" s="10" t="n">
        <v>42333</v>
      </c>
      <c r="J518" s="11" t="n">
        <v>0.615277777777778</v>
      </c>
      <c r="K518" s="0" t="n">
        <v>9</v>
      </c>
      <c r="L518" s="0" t="n">
        <v>9</v>
      </c>
      <c r="M518" s="0" t="n">
        <v>6</v>
      </c>
      <c r="N518" s="0" t="n">
        <v>5</v>
      </c>
      <c r="O518" s="0" t="n">
        <v>2582</v>
      </c>
    </row>
    <row r="519" customFormat="false" ht="15" hidden="false" customHeight="false" outlineLevel="0" collapsed="false">
      <c r="A519" s="0" t="s">
        <v>38</v>
      </c>
      <c r="B519" s="0" t="s">
        <v>67</v>
      </c>
      <c r="C519" s="0" t="s">
        <v>176</v>
      </c>
      <c r="D519" s="0" t="s">
        <v>177</v>
      </c>
      <c r="E519" s="0" t="n">
        <v>2015</v>
      </c>
      <c r="F519" s="0" t="s">
        <v>129</v>
      </c>
      <c r="G519" s="0" t="n">
        <v>28</v>
      </c>
      <c r="H519" s="0" t="s">
        <v>117</v>
      </c>
      <c r="I519" s="10" t="n">
        <v>42333</v>
      </c>
      <c r="J519" s="11" t="n">
        <v>0.615972222222222</v>
      </c>
      <c r="K519" s="0" t="n">
        <v>10</v>
      </c>
      <c r="L519" s="0" t="n">
        <v>10</v>
      </c>
      <c r="M519" s="0" t="n">
        <v>4</v>
      </c>
      <c r="N519" s="0" t="n">
        <v>4</v>
      </c>
      <c r="O519" s="0" t="n">
        <v>1854</v>
      </c>
    </row>
    <row r="520" customFormat="false" ht="15" hidden="false" customHeight="false" outlineLevel="0" collapsed="false">
      <c r="A520" s="0" t="s">
        <v>38</v>
      </c>
      <c r="B520" s="0" t="s">
        <v>67</v>
      </c>
      <c r="C520" s="0" t="s">
        <v>176</v>
      </c>
      <c r="D520" s="0" t="s">
        <v>177</v>
      </c>
      <c r="E520" s="0" t="n">
        <v>2015</v>
      </c>
      <c r="F520" s="0" t="s">
        <v>129</v>
      </c>
      <c r="G520" s="0" t="n">
        <v>28</v>
      </c>
      <c r="H520" s="0" t="s">
        <v>117</v>
      </c>
      <c r="I520" s="10" t="n">
        <v>42333</v>
      </c>
      <c r="J520" s="11" t="n">
        <v>0.615972222222222</v>
      </c>
      <c r="K520" s="0" t="n">
        <v>11</v>
      </c>
      <c r="L520" s="0" t="n">
        <v>11</v>
      </c>
      <c r="M520" s="0" t="n">
        <v>25</v>
      </c>
      <c r="N520" s="0" t="n">
        <v>6</v>
      </c>
      <c r="O520" s="0" t="n">
        <v>3380</v>
      </c>
    </row>
    <row r="521" customFormat="false" ht="15" hidden="false" customHeight="false" outlineLevel="0" collapsed="false">
      <c r="A521" s="0" t="s">
        <v>38</v>
      </c>
      <c r="B521" s="0" t="s">
        <v>67</v>
      </c>
      <c r="C521" s="0" t="s">
        <v>176</v>
      </c>
      <c r="D521" s="0" t="s">
        <v>177</v>
      </c>
      <c r="E521" s="0" t="n">
        <v>2015</v>
      </c>
      <c r="F521" s="0" t="s">
        <v>129</v>
      </c>
      <c r="G521" s="0" t="n">
        <v>28</v>
      </c>
      <c r="H521" s="0" t="s">
        <v>117</v>
      </c>
      <c r="I521" s="10" t="n">
        <v>42333</v>
      </c>
      <c r="J521" s="11" t="n">
        <v>0.616666666666667</v>
      </c>
      <c r="K521" s="0" t="n">
        <v>12</v>
      </c>
      <c r="L521" s="0" t="n">
        <v>12</v>
      </c>
      <c r="M521" s="0" t="n">
        <v>5</v>
      </c>
      <c r="N521" s="0" t="n">
        <v>4</v>
      </c>
      <c r="O521" s="0" t="n">
        <v>4355</v>
      </c>
    </row>
    <row r="522" customFormat="false" ht="15" hidden="false" customHeight="false" outlineLevel="0" collapsed="false">
      <c r="A522" s="0" t="s">
        <v>38</v>
      </c>
      <c r="B522" s="0" t="s">
        <v>67</v>
      </c>
      <c r="C522" s="0" t="s">
        <v>176</v>
      </c>
      <c r="D522" s="0" t="s">
        <v>177</v>
      </c>
      <c r="E522" s="0" t="n">
        <v>2015</v>
      </c>
      <c r="F522" s="0" t="s">
        <v>129</v>
      </c>
      <c r="G522" s="0" t="n">
        <v>28</v>
      </c>
      <c r="H522" s="0" t="s">
        <v>117</v>
      </c>
      <c r="I522" s="10" t="n">
        <v>42333</v>
      </c>
      <c r="J522" s="11" t="n">
        <v>0.617361111111111</v>
      </c>
      <c r="K522" s="0" t="n">
        <v>13</v>
      </c>
      <c r="L522" s="0" t="n">
        <v>13</v>
      </c>
      <c r="M522" s="0" t="n">
        <v>34</v>
      </c>
      <c r="N522" s="0" t="n">
        <v>3</v>
      </c>
      <c r="O522" s="0" t="n">
        <v>3051</v>
      </c>
    </row>
    <row r="523" customFormat="false" ht="15" hidden="false" customHeight="false" outlineLevel="0" collapsed="false">
      <c r="A523" s="0" t="s">
        <v>38</v>
      </c>
      <c r="B523" s="0" t="s">
        <v>67</v>
      </c>
      <c r="C523" s="0" t="s">
        <v>176</v>
      </c>
      <c r="D523" s="0" t="s">
        <v>177</v>
      </c>
      <c r="E523" s="0" t="n">
        <v>2015</v>
      </c>
      <c r="F523" s="0" t="s">
        <v>129</v>
      </c>
      <c r="G523" s="0" t="n">
        <v>28</v>
      </c>
      <c r="H523" s="0" t="s">
        <v>117</v>
      </c>
      <c r="I523" s="10" t="n">
        <v>42333</v>
      </c>
      <c r="J523" s="11" t="n">
        <v>0.618055555555556</v>
      </c>
      <c r="K523" s="0" t="n">
        <v>14</v>
      </c>
      <c r="L523" s="0" t="n">
        <v>14</v>
      </c>
      <c r="M523" s="0" t="n">
        <v>35</v>
      </c>
      <c r="N523" s="0" t="n">
        <v>4</v>
      </c>
      <c r="O523" s="0" t="n">
        <v>3594</v>
      </c>
    </row>
    <row r="525" customFormat="false" ht="15" hidden="false" customHeight="false" outlineLevel="0" collapsed="false">
      <c r="A525" s="0" t="s">
        <v>95</v>
      </c>
    </row>
    <row r="527" customFormat="false" ht="15" hidden="false" customHeight="false" outlineLevel="0" collapsed="false">
      <c r="A527" s="0" t="s">
        <v>96</v>
      </c>
      <c r="B527" s="0" t="s">
        <v>97</v>
      </c>
      <c r="C527" s="0" t="s">
        <v>98</v>
      </c>
      <c r="D527" s="0" t="s">
        <v>99</v>
      </c>
      <c r="E527" s="0" t="s">
        <v>100</v>
      </c>
      <c r="F527" s="0" t="s">
        <v>101</v>
      </c>
      <c r="G527" s="0" t="s">
        <v>102</v>
      </c>
      <c r="H527" s="0" t="s">
        <v>103</v>
      </c>
      <c r="I527" s="0" t="s">
        <v>104</v>
      </c>
      <c r="J527" s="0" t="s">
        <v>16</v>
      </c>
      <c r="K527" s="0" t="s">
        <v>105</v>
      </c>
      <c r="L527" s="0" t="s">
        <v>106</v>
      </c>
      <c r="M527" s="0" t="s">
        <v>107</v>
      </c>
      <c r="N527" s="0" t="s">
        <v>108</v>
      </c>
      <c r="O527" s="0" t="s">
        <v>109</v>
      </c>
    </row>
    <row r="528" customFormat="false" ht="15" hidden="false" customHeight="false" outlineLevel="0" collapsed="false">
      <c r="A528" s="0" t="s">
        <v>40</v>
      </c>
      <c r="B528" s="0" t="s">
        <v>68</v>
      </c>
      <c r="C528" s="0" t="s">
        <v>178</v>
      </c>
      <c r="D528" s="0" t="s">
        <v>179</v>
      </c>
      <c r="E528" s="0" t="s">
        <v>180</v>
      </c>
      <c r="F528" s="0" t="s">
        <v>112</v>
      </c>
      <c r="G528" s="0" t="n">
        <v>23</v>
      </c>
      <c r="H528" s="0" t="s">
        <v>181</v>
      </c>
      <c r="I528" s="10" t="n">
        <v>42333</v>
      </c>
      <c r="J528" s="11" t="n">
        <v>0.643055555555556</v>
      </c>
      <c r="K528" s="0" t="n">
        <v>1</v>
      </c>
      <c r="L528" s="0" t="n">
        <v>1</v>
      </c>
      <c r="M528" s="0" t="n">
        <v>15</v>
      </c>
      <c r="N528" s="0" t="n">
        <v>3</v>
      </c>
      <c r="O528" s="0" t="n">
        <v>4110</v>
      </c>
    </row>
    <row r="529" customFormat="false" ht="15" hidden="false" customHeight="false" outlineLevel="0" collapsed="false">
      <c r="A529" s="0" t="s">
        <v>40</v>
      </c>
      <c r="B529" s="0" t="s">
        <v>68</v>
      </c>
      <c r="C529" s="0" t="s">
        <v>178</v>
      </c>
      <c r="D529" s="0" t="s">
        <v>179</v>
      </c>
      <c r="E529" s="0" t="s">
        <v>180</v>
      </c>
      <c r="F529" s="0" t="s">
        <v>112</v>
      </c>
      <c r="G529" s="0" t="n">
        <v>23</v>
      </c>
      <c r="H529" s="0" t="s">
        <v>181</v>
      </c>
      <c r="I529" s="10" t="n">
        <v>42333</v>
      </c>
      <c r="J529" s="11" t="n">
        <v>0.64375</v>
      </c>
      <c r="K529" s="0" t="n">
        <v>2</v>
      </c>
      <c r="L529" s="0" t="n">
        <v>2</v>
      </c>
      <c r="M529" s="0" t="n">
        <v>45</v>
      </c>
      <c r="N529" s="0" t="n">
        <v>12</v>
      </c>
      <c r="O529" s="0" t="n">
        <v>3210</v>
      </c>
    </row>
    <row r="530" customFormat="false" ht="15" hidden="false" customHeight="false" outlineLevel="0" collapsed="false">
      <c r="A530" s="0" t="s">
        <v>40</v>
      </c>
      <c r="B530" s="0" t="s">
        <v>68</v>
      </c>
      <c r="C530" s="0" t="s">
        <v>178</v>
      </c>
      <c r="D530" s="0" t="s">
        <v>179</v>
      </c>
      <c r="E530" s="0" t="s">
        <v>180</v>
      </c>
      <c r="F530" s="0" t="s">
        <v>112</v>
      </c>
      <c r="G530" s="0" t="n">
        <v>23</v>
      </c>
      <c r="H530" s="0" t="s">
        <v>181</v>
      </c>
      <c r="I530" s="10" t="n">
        <v>42333</v>
      </c>
      <c r="J530" s="11" t="n">
        <v>0.644444444444444</v>
      </c>
      <c r="K530" s="0" t="n">
        <v>3</v>
      </c>
      <c r="L530" s="0" t="n">
        <v>3</v>
      </c>
      <c r="M530" s="0" t="n">
        <v>6</v>
      </c>
      <c r="N530" s="0" t="n">
        <v>6</v>
      </c>
      <c r="O530" s="0" t="n">
        <v>1398</v>
      </c>
    </row>
    <row r="531" customFormat="false" ht="15" hidden="false" customHeight="false" outlineLevel="0" collapsed="false">
      <c r="A531" s="0" t="s">
        <v>40</v>
      </c>
      <c r="B531" s="0" t="s">
        <v>68</v>
      </c>
      <c r="C531" s="0" t="s">
        <v>178</v>
      </c>
      <c r="D531" s="0" t="s">
        <v>179</v>
      </c>
      <c r="E531" s="0" t="s">
        <v>180</v>
      </c>
      <c r="F531" s="0" t="s">
        <v>112</v>
      </c>
      <c r="G531" s="0" t="n">
        <v>23</v>
      </c>
      <c r="H531" s="0" t="s">
        <v>181</v>
      </c>
      <c r="I531" s="10" t="n">
        <v>42333</v>
      </c>
      <c r="J531" s="11" t="n">
        <v>0.645138888888889</v>
      </c>
      <c r="K531" s="0" t="n">
        <v>4</v>
      </c>
      <c r="L531" s="0" t="n">
        <v>4</v>
      </c>
      <c r="M531" s="0" t="n">
        <v>4</v>
      </c>
      <c r="N531" s="0" t="n">
        <v>5</v>
      </c>
      <c r="O531" s="0" t="n">
        <v>5775</v>
      </c>
    </row>
    <row r="532" customFormat="false" ht="15" hidden="false" customHeight="false" outlineLevel="0" collapsed="false">
      <c r="A532" s="0" t="s">
        <v>40</v>
      </c>
      <c r="B532" s="0" t="s">
        <v>68</v>
      </c>
      <c r="C532" s="0" t="s">
        <v>178</v>
      </c>
      <c r="D532" s="0" t="s">
        <v>179</v>
      </c>
      <c r="E532" s="0" t="s">
        <v>180</v>
      </c>
      <c r="F532" s="0" t="s">
        <v>112</v>
      </c>
      <c r="G532" s="0" t="n">
        <v>23</v>
      </c>
      <c r="H532" s="0" t="s">
        <v>181</v>
      </c>
      <c r="I532" s="10" t="n">
        <v>42333</v>
      </c>
      <c r="J532" s="11" t="n">
        <v>0.645833333333333</v>
      </c>
      <c r="K532" s="0" t="n">
        <v>5</v>
      </c>
      <c r="L532" s="0" t="n">
        <v>5</v>
      </c>
      <c r="M532" s="0" t="n">
        <v>5</v>
      </c>
      <c r="N532" s="0" t="n">
        <v>3</v>
      </c>
      <c r="O532" s="0" t="n">
        <v>2897</v>
      </c>
    </row>
    <row r="533" customFormat="false" ht="15" hidden="false" customHeight="false" outlineLevel="0" collapsed="false">
      <c r="A533" s="0" t="s">
        <v>40</v>
      </c>
      <c r="B533" s="0" t="s">
        <v>68</v>
      </c>
      <c r="C533" s="0" t="s">
        <v>178</v>
      </c>
      <c r="D533" s="0" t="s">
        <v>179</v>
      </c>
      <c r="E533" s="0" t="s">
        <v>180</v>
      </c>
      <c r="F533" s="0" t="s">
        <v>112</v>
      </c>
      <c r="G533" s="0" t="n">
        <v>23</v>
      </c>
      <c r="H533" s="0" t="s">
        <v>181</v>
      </c>
      <c r="I533" s="10" t="n">
        <v>42333</v>
      </c>
      <c r="J533" s="11" t="n">
        <v>0.646527777777778</v>
      </c>
      <c r="K533" s="0" t="n">
        <v>6</v>
      </c>
      <c r="L533" s="0" t="n">
        <v>6</v>
      </c>
      <c r="M533" s="0" t="n">
        <v>15</v>
      </c>
      <c r="N533" s="0" t="n">
        <v>5</v>
      </c>
      <c r="O533" s="0" t="n">
        <v>2436</v>
      </c>
    </row>
    <row r="534" customFormat="false" ht="15" hidden="false" customHeight="false" outlineLevel="0" collapsed="false">
      <c r="A534" s="0" t="s">
        <v>40</v>
      </c>
      <c r="B534" s="0" t="s">
        <v>68</v>
      </c>
      <c r="C534" s="0" t="s">
        <v>178</v>
      </c>
      <c r="D534" s="0" t="s">
        <v>179</v>
      </c>
      <c r="E534" s="0" t="s">
        <v>180</v>
      </c>
      <c r="F534" s="0" t="s">
        <v>112</v>
      </c>
      <c r="G534" s="0" t="n">
        <v>23</v>
      </c>
      <c r="H534" s="0" t="s">
        <v>181</v>
      </c>
      <c r="I534" s="10" t="n">
        <v>42333</v>
      </c>
      <c r="J534" s="11" t="n">
        <v>0.646527777777778</v>
      </c>
      <c r="K534" s="0" t="n">
        <v>7</v>
      </c>
      <c r="L534" s="0" t="n">
        <v>7</v>
      </c>
      <c r="M534" s="0" t="n">
        <v>345</v>
      </c>
      <c r="N534" s="0" t="n">
        <v>6</v>
      </c>
      <c r="O534" s="0" t="n">
        <v>2809</v>
      </c>
    </row>
    <row r="535" customFormat="false" ht="15" hidden="false" customHeight="false" outlineLevel="0" collapsed="false">
      <c r="A535" s="0" t="s">
        <v>40</v>
      </c>
      <c r="B535" s="0" t="s">
        <v>68</v>
      </c>
      <c r="C535" s="0" t="s">
        <v>178</v>
      </c>
      <c r="D535" s="0" t="s">
        <v>179</v>
      </c>
      <c r="E535" s="0" t="s">
        <v>180</v>
      </c>
      <c r="F535" s="0" t="s">
        <v>112</v>
      </c>
      <c r="G535" s="0" t="n">
        <v>23</v>
      </c>
      <c r="H535" s="0" t="s">
        <v>181</v>
      </c>
      <c r="I535" s="10" t="n">
        <v>42333</v>
      </c>
      <c r="J535" s="11" t="n">
        <v>0.647222222222222</v>
      </c>
      <c r="K535" s="0" t="n">
        <v>8</v>
      </c>
      <c r="L535" s="0" t="n">
        <v>8</v>
      </c>
      <c r="M535" s="0" t="n">
        <v>24</v>
      </c>
      <c r="N535" s="0" t="n">
        <v>3</v>
      </c>
      <c r="O535" s="0" t="n">
        <v>3026</v>
      </c>
    </row>
    <row r="536" customFormat="false" ht="15" hidden="false" customHeight="false" outlineLevel="0" collapsed="false">
      <c r="A536" s="0" t="s">
        <v>40</v>
      </c>
      <c r="B536" s="0" t="s">
        <v>68</v>
      </c>
      <c r="C536" s="0" t="s">
        <v>178</v>
      </c>
      <c r="D536" s="0" t="s">
        <v>179</v>
      </c>
      <c r="E536" s="0" t="s">
        <v>180</v>
      </c>
      <c r="F536" s="0" t="s">
        <v>112</v>
      </c>
      <c r="G536" s="0" t="n">
        <v>23</v>
      </c>
      <c r="H536" s="0" t="s">
        <v>181</v>
      </c>
      <c r="I536" s="10" t="n">
        <v>42333</v>
      </c>
      <c r="J536" s="11" t="n">
        <v>0.647916666666667</v>
      </c>
      <c r="K536" s="0" t="n">
        <v>9</v>
      </c>
      <c r="L536" s="0" t="n">
        <v>9</v>
      </c>
      <c r="M536" s="0" t="n">
        <v>6</v>
      </c>
      <c r="N536" s="0" t="n">
        <v>6</v>
      </c>
      <c r="O536" s="0" t="n">
        <v>3329</v>
      </c>
    </row>
    <row r="537" customFormat="false" ht="15" hidden="false" customHeight="false" outlineLevel="0" collapsed="false">
      <c r="A537" s="0" t="s">
        <v>40</v>
      </c>
      <c r="B537" s="0" t="s">
        <v>68</v>
      </c>
      <c r="C537" s="0" t="s">
        <v>178</v>
      </c>
      <c r="D537" s="0" t="s">
        <v>179</v>
      </c>
      <c r="E537" s="0" t="s">
        <v>180</v>
      </c>
      <c r="F537" s="0" t="s">
        <v>112</v>
      </c>
      <c r="G537" s="0" t="n">
        <v>23</v>
      </c>
      <c r="H537" s="0" t="s">
        <v>181</v>
      </c>
      <c r="I537" s="10" t="n">
        <v>42333</v>
      </c>
      <c r="J537" s="11" t="n">
        <v>0.648611111111111</v>
      </c>
      <c r="K537" s="0" t="n">
        <v>10</v>
      </c>
      <c r="L537" s="0" t="n">
        <v>10</v>
      </c>
      <c r="M537" s="0" t="n">
        <v>4</v>
      </c>
      <c r="N537" s="0" t="n">
        <v>23</v>
      </c>
      <c r="O537" s="0" t="n">
        <v>2324</v>
      </c>
    </row>
    <row r="538" customFormat="false" ht="15" hidden="false" customHeight="false" outlineLevel="0" collapsed="false">
      <c r="A538" s="0" t="s">
        <v>40</v>
      </c>
      <c r="B538" s="0" t="s">
        <v>68</v>
      </c>
      <c r="C538" s="0" t="s">
        <v>178</v>
      </c>
      <c r="D538" s="0" t="s">
        <v>179</v>
      </c>
      <c r="E538" s="0" t="s">
        <v>180</v>
      </c>
      <c r="F538" s="0" t="s">
        <v>112</v>
      </c>
      <c r="G538" s="0" t="n">
        <v>23</v>
      </c>
      <c r="H538" s="0" t="s">
        <v>181</v>
      </c>
      <c r="I538" s="10" t="n">
        <v>42333</v>
      </c>
      <c r="J538" s="11" t="n">
        <v>0.649305555555556</v>
      </c>
      <c r="K538" s="0" t="n">
        <v>11</v>
      </c>
      <c r="L538" s="0" t="n">
        <v>11</v>
      </c>
      <c r="M538" s="0" t="n">
        <v>25</v>
      </c>
      <c r="N538" s="0" t="n">
        <v>5</v>
      </c>
      <c r="O538" s="0" t="n">
        <v>2308</v>
      </c>
    </row>
    <row r="539" customFormat="false" ht="15" hidden="false" customHeight="false" outlineLevel="0" collapsed="false">
      <c r="A539" s="0" t="s">
        <v>40</v>
      </c>
      <c r="B539" s="0" t="s">
        <v>68</v>
      </c>
      <c r="C539" s="0" t="s">
        <v>178</v>
      </c>
      <c r="D539" s="0" t="s">
        <v>179</v>
      </c>
      <c r="E539" s="0" t="s">
        <v>180</v>
      </c>
      <c r="F539" s="0" t="s">
        <v>112</v>
      </c>
      <c r="G539" s="0" t="n">
        <v>23</v>
      </c>
      <c r="H539" s="0" t="s">
        <v>181</v>
      </c>
      <c r="I539" s="10" t="n">
        <v>42333</v>
      </c>
      <c r="J539" s="11" t="n">
        <v>0.650694444444445</v>
      </c>
      <c r="K539" s="0" t="n">
        <v>12</v>
      </c>
      <c r="L539" s="0" t="n">
        <v>12</v>
      </c>
      <c r="M539" s="0" t="n">
        <v>5</v>
      </c>
      <c r="N539" s="0" t="n">
        <v>5</v>
      </c>
      <c r="O539" s="0" t="n">
        <v>3702</v>
      </c>
    </row>
    <row r="540" customFormat="false" ht="15" hidden="false" customHeight="false" outlineLevel="0" collapsed="false">
      <c r="A540" s="0" t="s">
        <v>40</v>
      </c>
      <c r="B540" s="0" t="s">
        <v>68</v>
      </c>
      <c r="C540" s="0" t="s">
        <v>178</v>
      </c>
      <c r="D540" s="0" t="s">
        <v>179</v>
      </c>
      <c r="E540" s="0" t="s">
        <v>180</v>
      </c>
      <c r="F540" s="0" t="s">
        <v>112</v>
      </c>
      <c r="G540" s="0" t="n">
        <v>23</v>
      </c>
      <c r="H540" s="0" t="s">
        <v>181</v>
      </c>
      <c r="I540" s="10" t="n">
        <v>42333</v>
      </c>
      <c r="J540" s="11" t="n">
        <v>0.650694444444445</v>
      </c>
      <c r="K540" s="0" t="n">
        <v>13</v>
      </c>
      <c r="L540" s="0" t="n">
        <v>13</v>
      </c>
      <c r="M540" s="0" t="n">
        <v>34</v>
      </c>
      <c r="N540" s="0" t="n">
        <v>3</v>
      </c>
      <c r="O540" s="0" t="n">
        <v>2588</v>
      </c>
    </row>
    <row r="541" customFormat="false" ht="15" hidden="false" customHeight="false" outlineLevel="0" collapsed="false">
      <c r="A541" s="0" t="s">
        <v>40</v>
      </c>
      <c r="B541" s="0" t="s">
        <v>68</v>
      </c>
      <c r="C541" s="0" t="s">
        <v>178</v>
      </c>
      <c r="D541" s="0" t="s">
        <v>179</v>
      </c>
      <c r="E541" s="0" t="s">
        <v>180</v>
      </c>
      <c r="F541" s="0" t="s">
        <v>112</v>
      </c>
      <c r="G541" s="0" t="n">
        <v>23</v>
      </c>
      <c r="H541" s="0" t="s">
        <v>181</v>
      </c>
      <c r="I541" s="10" t="n">
        <v>42333</v>
      </c>
      <c r="J541" s="11" t="n">
        <v>0.651388888888889</v>
      </c>
      <c r="K541" s="0" t="n">
        <v>14</v>
      </c>
      <c r="L541" s="0" t="n">
        <v>14</v>
      </c>
      <c r="M541" s="0" t="n">
        <v>35</v>
      </c>
      <c r="N541" s="0" t="n">
        <v>6</v>
      </c>
      <c r="O541" s="0" t="n">
        <v>2782</v>
      </c>
    </row>
    <row r="543" customFormat="false" ht="15" hidden="false" customHeight="false" outlineLevel="0" collapsed="false">
      <c r="A543" s="0" t="s">
        <v>95</v>
      </c>
    </row>
    <row r="545" customFormat="false" ht="15" hidden="false" customHeight="false" outlineLevel="0" collapsed="false">
      <c r="A545" s="0" t="s">
        <v>96</v>
      </c>
      <c r="B545" s="0" t="s">
        <v>97</v>
      </c>
      <c r="C545" s="0" t="s">
        <v>98</v>
      </c>
      <c r="D545" s="0" t="s">
        <v>99</v>
      </c>
      <c r="E545" s="0" t="s">
        <v>100</v>
      </c>
      <c r="F545" s="0" t="s">
        <v>101</v>
      </c>
      <c r="G545" s="0" t="s">
        <v>102</v>
      </c>
      <c r="H545" s="0" t="s">
        <v>103</v>
      </c>
      <c r="I545" s="0" t="s">
        <v>104</v>
      </c>
      <c r="J545" s="0" t="s">
        <v>16</v>
      </c>
      <c r="K545" s="0" t="s">
        <v>105</v>
      </c>
      <c r="L545" s="0" t="s">
        <v>106</v>
      </c>
      <c r="M545" s="0" t="s">
        <v>107</v>
      </c>
      <c r="N545" s="0" t="s">
        <v>108</v>
      </c>
      <c r="O545" s="0" t="s">
        <v>109</v>
      </c>
    </row>
    <row r="546" customFormat="false" ht="15" hidden="false" customHeight="false" outlineLevel="0" collapsed="false">
      <c r="A546" s="0" t="s">
        <v>36</v>
      </c>
      <c r="B546" s="0" t="s">
        <v>69</v>
      </c>
      <c r="C546" s="0" t="s">
        <v>110</v>
      </c>
      <c r="D546" s="0" t="s">
        <v>182</v>
      </c>
      <c r="E546" s="0" t="n">
        <v>4</v>
      </c>
      <c r="F546" s="0" t="s">
        <v>146</v>
      </c>
      <c r="G546" s="0" t="n">
        <v>27</v>
      </c>
      <c r="H546" s="0" t="s">
        <v>113</v>
      </c>
      <c r="I546" s="10" t="n">
        <v>42333</v>
      </c>
      <c r="J546" s="11" t="n">
        <v>0.677083333333333</v>
      </c>
      <c r="K546" s="0" t="n">
        <v>1</v>
      </c>
      <c r="L546" s="0" t="n">
        <v>1</v>
      </c>
      <c r="M546" s="0" t="n">
        <v>15</v>
      </c>
      <c r="N546" s="0" t="n">
        <v>2</v>
      </c>
      <c r="O546" s="0" t="n">
        <v>1297</v>
      </c>
    </row>
    <row r="547" customFormat="false" ht="15" hidden="false" customHeight="false" outlineLevel="0" collapsed="false">
      <c r="A547" s="0" t="s">
        <v>36</v>
      </c>
      <c r="B547" s="0" t="s">
        <v>69</v>
      </c>
      <c r="C547" s="0" t="s">
        <v>110</v>
      </c>
      <c r="D547" s="0" t="s">
        <v>182</v>
      </c>
      <c r="E547" s="0" t="n">
        <v>4</v>
      </c>
      <c r="F547" s="0" t="s">
        <v>146</v>
      </c>
      <c r="G547" s="0" t="n">
        <v>27</v>
      </c>
      <c r="H547" s="0" t="s">
        <v>113</v>
      </c>
      <c r="I547" s="10" t="n">
        <v>42333</v>
      </c>
      <c r="J547" s="11" t="n">
        <v>0.677777777777778</v>
      </c>
      <c r="K547" s="0" t="n">
        <v>2</v>
      </c>
      <c r="L547" s="0" t="n">
        <v>2</v>
      </c>
      <c r="M547" s="0" t="n">
        <v>45</v>
      </c>
      <c r="N547" s="0" t="n">
        <v>4</v>
      </c>
      <c r="O547" s="0" t="n">
        <v>1730</v>
      </c>
    </row>
    <row r="548" customFormat="false" ht="15" hidden="false" customHeight="false" outlineLevel="0" collapsed="false">
      <c r="A548" s="0" t="s">
        <v>36</v>
      </c>
      <c r="B548" s="0" t="s">
        <v>69</v>
      </c>
      <c r="C548" s="0" t="s">
        <v>110</v>
      </c>
      <c r="D548" s="0" t="s">
        <v>182</v>
      </c>
      <c r="E548" s="0" t="n">
        <v>4</v>
      </c>
      <c r="F548" s="0" t="s">
        <v>146</v>
      </c>
      <c r="G548" s="0" t="n">
        <v>27</v>
      </c>
      <c r="H548" s="0" t="s">
        <v>113</v>
      </c>
      <c r="I548" s="10" t="n">
        <v>42333</v>
      </c>
      <c r="J548" s="11" t="n">
        <v>0.677777777777778</v>
      </c>
      <c r="K548" s="0" t="n">
        <v>3</v>
      </c>
      <c r="L548" s="0" t="n">
        <v>3</v>
      </c>
      <c r="M548" s="0" t="n">
        <v>6</v>
      </c>
      <c r="N548" s="0" t="n">
        <v>6</v>
      </c>
      <c r="O548" s="0" t="n">
        <v>1298</v>
      </c>
    </row>
    <row r="549" customFormat="false" ht="15" hidden="false" customHeight="false" outlineLevel="0" collapsed="false">
      <c r="A549" s="0" t="s">
        <v>36</v>
      </c>
      <c r="B549" s="0" t="s">
        <v>69</v>
      </c>
      <c r="C549" s="0" t="s">
        <v>110</v>
      </c>
      <c r="D549" s="0" t="s">
        <v>182</v>
      </c>
      <c r="E549" s="0" t="n">
        <v>4</v>
      </c>
      <c r="F549" s="0" t="s">
        <v>146</v>
      </c>
      <c r="G549" s="0" t="n">
        <v>27</v>
      </c>
      <c r="H549" s="0" t="s">
        <v>113</v>
      </c>
      <c r="I549" s="10" t="n">
        <v>42333</v>
      </c>
      <c r="J549" s="11" t="n">
        <v>0.678472222222222</v>
      </c>
      <c r="K549" s="0" t="n">
        <v>4</v>
      </c>
      <c r="L549" s="0" t="n">
        <v>4</v>
      </c>
      <c r="M549" s="0" t="n">
        <v>4</v>
      </c>
      <c r="N549" s="0" t="n">
        <v>5</v>
      </c>
      <c r="O549" s="0" t="n">
        <v>2418</v>
      </c>
    </row>
    <row r="550" customFormat="false" ht="15" hidden="false" customHeight="false" outlineLevel="0" collapsed="false">
      <c r="A550" s="0" t="s">
        <v>36</v>
      </c>
      <c r="B550" s="0" t="s">
        <v>69</v>
      </c>
      <c r="C550" s="0" t="s">
        <v>110</v>
      </c>
      <c r="D550" s="0" t="s">
        <v>182</v>
      </c>
      <c r="E550" s="0" t="n">
        <v>4</v>
      </c>
      <c r="F550" s="0" t="s">
        <v>146</v>
      </c>
      <c r="G550" s="0" t="n">
        <v>27</v>
      </c>
      <c r="H550" s="0" t="s">
        <v>113</v>
      </c>
      <c r="I550" s="10" t="n">
        <v>42333</v>
      </c>
      <c r="J550" s="11" t="n">
        <v>0.678472222222222</v>
      </c>
      <c r="K550" s="0" t="n">
        <v>5</v>
      </c>
      <c r="L550" s="0" t="n">
        <v>5</v>
      </c>
      <c r="M550" s="0" t="n">
        <v>5</v>
      </c>
      <c r="N550" s="0" t="n">
        <v>5</v>
      </c>
      <c r="O550" s="0" t="n">
        <v>964</v>
      </c>
    </row>
    <row r="551" customFormat="false" ht="15" hidden="false" customHeight="false" outlineLevel="0" collapsed="false">
      <c r="A551" s="0" t="s">
        <v>36</v>
      </c>
      <c r="B551" s="0" t="s">
        <v>69</v>
      </c>
      <c r="C551" s="0" t="s">
        <v>110</v>
      </c>
      <c r="D551" s="0" t="s">
        <v>182</v>
      </c>
      <c r="E551" s="0" t="n">
        <v>4</v>
      </c>
      <c r="F551" s="0" t="s">
        <v>146</v>
      </c>
      <c r="G551" s="0" t="n">
        <v>27</v>
      </c>
      <c r="H551" s="0" t="s">
        <v>113</v>
      </c>
      <c r="I551" s="10" t="n">
        <v>42333</v>
      </c>
      <c r="J551" s="11" t="n">
        <v>0.679166666666667</v>
      </c>
      <c r="K551" s="0" t="n">
        <v>6</v>
      </c>
      <c r="L551" s="0" t="n">
        <v>6</v>
      </c>
      <c r="M551" s="0" t="n">
        <v>15</v>
      </c>
      <c r="N551" s="0" t="n">
        <v>1</v>
      </c>
      <c r="O551" s="0" t="n">
        <v>2470</v>
      </c>
    </row>
    <row r="552" customFormat="false" ht="15" hidden="false" customHeight="false" outlineLevel="0" collapsed="false">
      <c r="A552" s="0" t="s">
        <v>36</v>
      </c>
      <c r="B552" s="0" t="s">
        <v>69</v>
      </c>
      <c r="C552" s="0" t="s">
        <v>110</v>
      </c>
      <c r="D552" s="0" t="s">
        <v>182</v>
      </c>
      <c r="E552" s="0" t="n">
        <v>4</v>
      </c>
      <c r="F552" s="0" t="s">
        <v>146</v>
      </c>
      <c r="G552" s="0" t="n">
        <v>27</v>
      </c>
      <c r="H552" s="0" t="s">
        <v>113</v>
      </c>
      <c r="I552" s="10" t="n">
        <v>42333</v>
      </c>
      <c r="J552" s="11" t="n">
        <v>0.679166666666667</v>
      </c>
      <c r="K552" s="0" t="n">
        <v>7</v>
      </c>
      <c r="L552" s="0" t="n">
        <v>7</v>
      </c>
      <c r="M552" s="0" t="n">
        <v>345</v>
      </c>
      <c r="N552" s="0" t="n">
        <v>6</v>
      </c>
      <c r="O552" s="0" t="n">
        <v>1411</v>
      </c>
    </row>
    <row r="553" customFormat="false" ht="15" hidden="false" customHeight="false" outlineLevel="0" collapsed="false">
      <c r="A553" s="0" t="s">
        <v>36</v>
      </c>
      <c r="B553" s="0" t="s">
        <v>69</v>
      </c>
      <c r="C553" s="0" t="s">
        <v>110</v>
      </c>
      <c r="D553" s="0" t="s">
        <v>182</v>
      </c>
      <c r="E553" s="0" t="n">
        <v>4</v>
      </c>
      <c r="F553" s="0" t="s">
        <v>146</v>
      </c>
      <c r="G553" s="0" t="n">
        <v>27</v>
      </c>
      <c r="H553" s="0" t="s">
        <v>113</v>
      </c>
      <c r="I553" s="10" t="n">
        <v>42333</v>
      </c>
      <c r="J553" s="11" t="n">
        <v>0.679861111111111</v>
      </c>
      <c r="K553" s="0" t="n">
        <v>8</v>
      </c>
      <c r="L553" s="0" t="n">
        <v>8</v>
      </c>
      <c r="M553" s="0" t="n">
        <v>24</v>
      </c>
      <c r="N553" s="0" t="n">
        <v>24</v>
      </c>
      <c r="O553" s="0" t="n">
        <v>626</v>
      </c>
    </row>
    <row r="554" customFormat="false" ht="15" hidden="false" customHeight="false" outlineLevel="0" collapsed="false">
      <c r="A554" s="0" t="s">
        <v>36</v>
      </c>
      <c r="B554" s="0" t="s">
        <v>69</v>
      </c>
      <c r="C554" s="0" t="s">
        <v>110</v>
      </c>
      <c r="D554" s="0" t="s">
        <v>182</v>
      </c>
      <c r="E554" s="0" t="n">
        <v>4</v>
      </c>
      <c r="F554" s="0" t="s">
        <v>146</v>
      </c>
      <c r="G554" s="0" t="n">
        <v>27</v>
      </c>
      <c r="H554" s="0" t="s">
        <v>113</v>
      </c>
      <c r="I554" s="10" t="n">
        <v>42333</v>
      </c>
      <c r="J554" s="11" t="n">
        <v>0.679861111111111</v>
      </c>
      <c r="K554" s="0" t="n">
        <v>9</v>
      </c>
      <c r="L554" s="0" t="n">
        <v>9</v>
      </c>
      <c r="M554" s="0" t="n">
        <v>6</v>
      </c>
      <c r="N554" s="0" t="n">
        <v>5</v>
      </c>
      <c r="O554" s="0" t="n">
        <v>1257</v>
      </c>
    </row>
    <row r="555" customFormat="false" ht="15" hidden="false" customHeight="false" outlineLevel="0" collapsed="false">
      <c r="A555" s="0" t="s">
        <v>36</v>
      </c>
      <c r="B555" s="0" t="s">
        <v>69</v>
      </c>
      <c r="C555" s="0" t="s">
        <v>110</v>
      </c>
      <c r="D555" s="0" t="s">
        <v>182</v>
      </c>
      <c r="E555" s="0" t="n">
        <v>4</v>
      </c>
      <c r="F555" s="0" t="s">
        <v>146</v>
      </c>
      <c r="G555" s="0" t="n">
        <v>27</v>
      </c>
      <c r="H555" s="0" t="s">
        <v>113</v>
      </c>
      <c r="I555" s="10" t="n">
        <v>42333</v>
      </c>
      <c r="J555" s="11" t="n">
        <v>0.680555555555555</v>
      </c>
      <c r="K555" s="0" t="n">
        <v>10</v>
      </c>
      <c r="L555" s="0" t="n">
        <v>10</v>
      </c>
      <c r="M555" s="0" t="n">
        <v>4</v>
      </c>
      <c r="N555" s="0" t="n">
        <v>4</v>
      </c>
      <c r="O555" s="0" t="n">
        <v>834</v>
      </c>
    </row>
    <row r="556" customFormat="false" ht="15" hidden="false" customHeight="false" outlineLevel="0" collapsed="false">
      <c r="A556" s="0" t="s">
        <v>36</v>
      </c>
      <c r="B556" s="0" t="s">
        <v>69</v>
      </c>
      <c r="C556" s="0" t="s">
        <v>110</v>
      </c>
      <c r="D556" s="0" t="s">
        <v>182</v>
      </c>
      <c r="E556" s="0" t="n">
        <v>4</v>
      </c>
      <c r="F556" s="0" t="s">
        <v>146</v>
      </c>
      <c r="G556" s="0" t="n">
        <v>27</v>
      </c>
      <c r="H556" s="0" t="s">
        <v>113</v>
      </c>
      <c r="I556" s="10" t="n">
        <v>42333</v>
      </c>
      <c r="J556" s="11" t="n">
        <v>0.680555555555555</v>
      </c>
      <c r="K556" s="0" t="n">
        <v>11</v>
      </c>
      <c r="L556" s="0" t="n">
        <v>11</v>
      </c>
      <c r="M556" s="0" t="n">
        <v>25</v>
      </c>
      <c r="N556" s="0" t="n">
        <v>5</v>
      </c>
      <c r="O556" s="0" t="n">
        <v>1899</v>
      </c>
    </row>
    <row r="557" customFormat="false" ht="15" hidden="false" customHeight="false" outlineLevel="0" collapsed="false">
      <c r="A557" s="0" t="s">
        <v>36</v>
      </c>
      <c r="B557" s="0" t="s">
        <v>69</v>
      </c>
      <c r="C557" s="0" t="s">
        <v>110</v>
      </c>
      <c r="D557" s="0" t="s">
        <v>182</v>
      </c>
      <c r="E557" s="0" t="n">
        <v>4</v>
      </c>
      <c r="F557" s="0" t="s">
        <v>146</v>
      </c>
      <c r="G557" s="0" t="n">
        <v>27</v>
      </c>
      <c r="H557" s="0" t="s">
        <v>113</v>
      </c>
      <c r="I557" s="10" t="n">
        <v>42333</v>
      </c>
      <c r="J557" s="11" t="n">
        <v>0.680555555555555</v>
      </c>
      <c r="K557" s="0" t="n">
        <v>12</v>
      </c>
      <c r="L557" s="0" t="n">
        <v>12</v>
      </c>
      <c r="M557" s="0" t="n">
        <v>5</v>
      </c>
      <c r="N557" s="0" t="n">
        <v>4</v>
      </c>
      <c r="O557" s="0" t="n">
        <v>1426</v>
      </c>
    </row>
    <row r="558" customFormat="false" ht="15" hidden="false" customHeight="false" outlineLevel="0" collapsed="false">
      <c r="A558" s="0" t="s">
        <v>36</v>
      </c>
      <c r="B558" s="0" t="s">
        <v>69</v>
      </c>
      <c r="C558" s="0" t="s">
        <v>110</v>
      </c>
      <c r="D558" s="0" t="s">
        <v>182</v>
      </c>
      <c r="E558" s="0" t="n">
        <v>4</v>
      </c>
      <c r="F558" s="0" t="s">
        <v>146</v>
      </c>
      <c r="G558" s="0" t="n">
        <v>27</v>
      </c>
      <c r="H558" s="0" t="s">
        <v>113</v>
      </c>
      <c r="I558" s="10" t="n">
        <v>42333</v>
      </c>
      <c r="J558" s="11" t="n">
        <v>0.68125</v>
      </c>
      <c r="K558" s="0" t="n">
        <v>13</v>
      </c>
      <c r="L558" s="0" t="n">
        <v>13</v>
      </c>
      <c r="M558" s="0" t="n">
        <v>34</v>
      </c>
      <c r="N558" s="0" t="n">
        <v>3</v>
      </c>
      <c r="O558" s="0" t="n">
        <v>746</v>
      </c>
    </row>
    <row r="559" customFormat="false" ht="15" hidden="false" customHeight="false" outlineLevel="0" collapsed="false">
      <c r="A559" s="0" t="s">
        <v>36</v>
      </c>
      <c r="B559" s="0" t="s">
        <v>69</v>
      </c>
      <c r="C559" s="0" t="s">
        <v>110</v>
      </c>
      <c r="D559" s="0" t="s">
        <v>182</v>
      </c>
      <c r="E559" s="0" t="n">
        <v>4</v>
      </c>
      <c r="F559" s="0" t="s">
        <v>146</v>
      </c>
      <c r="G559" s="0" t="n">
        <v>27</v>
      </c>
      <c r="H559" s="0" t="s">
        <v>113</v>
      </c>
      <c r="I559" s="10" t="n">
        <v>42333</v>
      </c>
      <c r="J559" s="11" t="n">
        <v>0.68125</v>
      </c>
      <c r="K559" s="0" t="n">
        <v>14</v>
      </c>
      <c r="L559" s="0" t="n">
        <v>14</v>
      </c>
      <c r="M559" s="0" t="n">
        <v>35</v>
      </c>
      <c r="N559" s="0" t="n">
        <v>6</v>
      </c>
      <c r="O559" s="0" t="n">
        <v>2101</v>
      </c>
    </row>
    <row r="561" customFormat="false" ht="15" hidden="false" customHeight="false" outlineLevel="0" collapsed="false">
      <c r="A561" s="0" t="s">
        <v>95</v>
      </c>
    </row>
    <row r="563" customFormat="false" ht="15" hidden="false" customHeight="false" outlineLevel="0" collapsed="false">
      <c r="A563" s="0" t="s">
        <v>96</v>
      </c>
      <c r="B563" s="0" t="s">
        <v>97</v>
      </c>
      <c r="C563" s="0" t="s">
        <v>98</v>
      </c>
      <c r="D563" s="0" t="s">
        <v>99</v>
      </c>
      <c r="E563" s="0" t="s">
        <v>100</v>
      </c>
      <c r="F563" s="0" t="s">
        <v>101</v>
      </c>
      <c r="G563" s="0" t="s">
        <v>102</v>
      </c>
      <c r="H563" s="0" t="s">
        <v>103</v>
      </c>
      <c r="I563" s="0" t="s">
        <v>104</v>
      </c>
      <c r="J563" s="0" t="s">
        <v>16</v>
      </c>
      <c r="K563" s="0" t="s">
        <v>105</v>
      </c>
      <c r="L563" s="0" t="s">
        <v>106</v>
      </c>
      <c r="M563" s="0" t="s">
        <v>107</v>
      </c>
      <c r="N563" s="0" t="s">
        <v>108</v>
      </c>
      <c r="O563" s="0" t="s">
        <v>109</v>
      </c>
    </row>
    <row r="564" customFormat="false" ht="15" hidden="false" customHeight="false" outlineLevel="0" collapsed="false">
      <c r="A564" s="0" t="s">
        <v>40</v>
      </c>
      <c r="B564" s="0" t="s">
        <v>70</v>
      </c>
      <c r="C564" s="0" t="s">
        <v>110</v>
      </c>
      <c r="D564" s="0" t="s">
        <v>183</v>
      </c>
      <c r="E564" s="0" t="n">
        <v>3</v>
      </c>
      <c r="F564" s="0" t="s">
        <v>129</v>
      </c>
      <c r="G564" s="0" t="n">
        <v>22</v>
      </c>
      <c r="H564" s="0" t="s">
        <v>117</v>
      </c>
      <c r="I564" s="10" t="n">
        <v>42334</v>
      </c>
      <c r="J564" s="11" t="n">
        <v>0.404166666666667</v>
      </c>
      <c r="K564" s="0" t="n">
        <v>1</v>
      </c>
      <c r="L564" s="0" t="n">
        <v>1</v>
      </c>
      <c r="M564" s="0" t="n">
        <v>15</v>
      </c>
      <c r="N564" s="0" t="n">
        <v>3</v>
      </c>
      <c r="O564" s="0" t="n">
        <v>2886</v>
      </c>
    </row>
    <row r="565" customFormat="false" ht="15" hidden="false" customHeight="false" outlineLevel="0" collapsed="false">
      <c r="A565" s="0" t="s">
        <v>40</v>
      </c>
      <c r="B565" s="0" t="s">
        <v>70</v>
      </c>
      <c r="C565" s="0" t="s">
        <v>110</v>
      </c>
      <c r="D565" s="0" t="s">
        <v>183</v>
      </c>
      <c r="E565" s="0" t="n">
        <v>3</v>
      </c>
      <c r="F565" s="0" t="s">
        <v>129</v>
      </c>
      <c r="G565" s="0" t="n">
        <v>22</v>
      </c>
      <c r="H565" s="0" t="s">
        <v>117</v>
      </c>
      <c r="I565" s="10" t="n">
        <v>42334</v>
      </c>
      <c r="J565" s="11" t="n">
        <v>0.404861111111111</v>
      </c>
      <c r="K565" s="0" t="n">
        <v>2</v>
      </c>
      <c r="L565" s="0" t="n">
        <v>2</v>
      </c>
      <c r="M565" s="0" t="n">
        <v>45</v>
      </c>
      <c r="N565" s="0" t="n">
        <v>4</v>
      </c>
      <c r="O565" s="0" t="n">
        <v>1642</v>
      </c>
    </row>
    <row r="566" customFormat="false" ht="15" hidden="false" customHeight="false" outlineLevel="0" collapsed="false">
      <c r="A566" s="0" t="s">
        <v>40</v>
      </c>
      <c r="B566" s="0" t="s">
        <v>70</v>
      </c>
      <c r="C566" s="0" t="s">
        <v>110</v>
      </c>
      <c r="D566" s="0" t="s">
        <v>183</v>
      </c>
      <c r="E566" s="0" t="n">
        <v>3</v>
      </c>
      <c r="F566" s="0" t="s">
        <v>129</v>
      </c>
      <c r="G566" s="0" t="n">
        <v>22</v>
      </c>
      <c r="H566" s="0" t="s">
        <v>117</v>
      </c>
      <c r="I566" s="10" t="n">
        <v>42334</v>
      </c>
      <c r="J566" s="11" t="n">
        <v>0.405555555555555</v>
      </c>
      <c r="K566" s="0" t="n">
        <v>3</v>
      </c>
      <c r="L566" s="0" t="n">
        <v>3</v>
      </c>
      <c r="M566" s="0" t="n">
        <v>6</v>
      </c>
      <c r="N566" s="0" t="n">
        <v>5</v>
      </c>
      <c r="O566" s="0" t="n">
        <v>2331</v>
      </c>
    </row>
    <row r="567" customFormat="false" ht="15" hidden="false" customHeight="false" outlineLevel="0" collapsed="false">
      <c r="A567" s="0" t="s">
        <v>40</v>
      </c>
      <c r="B567" s="0" t="s">
        <v>70</v>
      </c>
      <c r="C567" s="0" t="s">
        <v>110</v>
      </c>
      <c r="D567" s="0" t="s">
        <v>183</v>
      </c>
      <c r="E567" s="0" t="n">
        <v>3</v>
      </c>
      <c r="F567" s="0" t="s">
        <v>129</v>
      </c>
      <c r="G567" s="0" t="n">
        <v>22</v>
      </c>
      <c r="H567" s="0" t="s">
        <v>117</v>
      </c>
      <c r="I567" s="10" t="n">
        <v>42334</v>
      </c>
      <c r="J567" s="11" t="n">
        <v>0.405555555555555</v>
      </c>
      <c r="K567" s="0" t="n">
        <v>4</v>
      </c>
      <c r="L567" s="0" t="n">
        <v>4</v>
      </c>
      <c r="M567" s="0" t="n">
        <v>4</v>
      </c>
      <c r="N567" s="0" t="n">
        <v>4</v>
      </c>
      <c r="O567" s="0" t="n">
        <v>2308</v>
      </c>
    </row>
    <row r="568" customFormat="false" ht="15" hidden="false" customHeight="false" outlineLevel="0" collapsed="false">
      <c r="A568" s="0" t="s">
        <v>40</v>
      </c>
      <c r="B568" s="0" t="s">
        <v>70</v>
      </c>
      <c r="C568" s="0" t="s">
        <v>110</v>
      </c>
      <c r="D568" s="0" t="s">
        <v>183</v>
      </c>
      <c r="E568" s="0" t="n">
        <v>3</v>
      </c>
      <c r="F568" s="0" t="s">
        <v>129</v>
      </c>
      <c r="G568" s="0" t="n">
        <v>22</v>
      </c>
      <c r="H568" s="0" t="s">
        <v>117</v>
      </c>
      <c r="I568" s="10" t="n">
        <v>42334</v>
      </c>
      <c r="J568" s="11" t="n">
        <v>0.40625</v>
      </c>
      <c r="K568" s="0" t="n">
        <v>5</v>
      </c>
      <c r="L568" s="0" t="n">
        <v>5</v>
      </c>
      <c r="M568" s="0" t="n">
        <v>5</v>
      </c>
      <c r="N568" s="0" t="n">
        <v>2</v>
      </c>
      <c r="O568" s="0" t="n">
        <v>1528</v>
      </c>
    </row>
    <row r="569" customFormat="false" ht="15" hidden="false" customHeight="false" outlineLevel="0" collapsed="false">
      <c r="A569" s="0" t="s">
        <v>40</v>
      </c>
      <c r="B569" s="0" t="s">
        <v>70</v>
      </c>
      <c r="C569" s="0" t="s">
        <v>110</v>
      </c>
      <c r="D569" s="0" t="s">
        <v>183</v>
      </c>
      <c r="E569" s="0" t="n">
        <v>3</v>
      </c>
      <c r="F569" s="0" t="s">
        <v>129</v>
      </c>
      <c r="G569" s="0" t="n">
        <v>22</v>
      </c>
      <c r="H569" s="0" t="s">
        <v>117</v>
      </c>
      <c r="I569" s="10" t="n">
        <v>42334</v>
      </c>
      <c r="J569" s="11" t="n">
        <v>0.406944444444444</v>
      </c>
      <c r="K569" s="0" t="n">
        <v>6</v>
      </c>
      <c r="L569" s="0" t="n">
        <v>6</v>
      </c>
      <c r="M569" s="0" t="n">
        <v>15</v>
      </c>
      <c r="N569" s="0" t="n">
        <v>5</v>
      </c>
      <c r="O569" s="0" t="n">
        <v>4274</v>
      </c>
    </row>
    <row r="570" customFormat="false" ht="15" hidden="false" customHeight="false" outlineLevel="0" collapsed="false">
      <c r="A570" s="0" t="s">
        <v>40</v>
      </c>
      <c r="B570" s="0" t="s">
        <v>70</v>
      </c>
      <c r="C570" s="0" t="s">
        <v>110</v>
      </c>
      <c r="D570" s="0" t="s">
        <v>183</v>
      </c>
      <c r="E570" s="0" t="n">
        <v>3</v>
      </c>
      <c r="F570" s="0" t="s">
        <v>129</v>
      </c>
      <c r="G570" s="0" t="n">
        <v>22</v>
      </c>
      <c r="H570" s="0" t="s">
        <v>117</v>
      </c>
      <c r="I570" s="10" t="n">
        <v>42334</v>
      </c>
      <c r="J570" s="11" t="n">
        <v>0.407638888888889</v>
      </c>
      <c r="K570" s="0" t="n">
        <v>7</v>
      </c>
      <c r="L570" s="0" t="n">
        <v>7</v>
      </c>
      <c r="M570" s="0" t="n">
        <v>345</v>
      </c>
      <c r="N570" s="0" t="n">
        <v>5</v>
      </c>
      <c r="O570" s="0" t="n">
        <v>4072</v>
      </c>
    </row>
    <row r="571" customFormat="false" ht="15" hidden="false" customHeight="false" outlineLevel="0" collapsed="false">
      <c r="A571" s="0" t="s">
        <v>40</v>
      </c>
      <c r="B571" s="0" t="s">
        <v>70</v>
      </c>
      <c r="C571" s="0" t="s">
        <v>110</v>
      </c>
      <c r="D571" s="0" t="s">
        <v>183</v>
      </c>
      <c r="E571" s="0" t="n">
        <v>3</v>
      </c>
      <c r="F571" s="0" t="s">
        <v>129</v>
      </c>
      <c r="G571" s="0" t="n">
        <v>22</v>
      </c>
      <c r="H571" s="0" t="s">
        <v>117</v>
      </c>
      <c r="I571" s="10" t="n">
        <v>42334</v>
      </c>
      <c r="J571" s="11" t="n">
        <v>0.407638888888889</v>
      </c>
      <c r="K571" s="0" t="n">
        <v>8</v>
      </c>
      <c r="L571" s="0" t="n">
        <v>8</v>
      </c>
      <c r="M571" s="0" t="n">
        <v>24</v>
      </c>
      <c r="N571" s="0" t="n">
        <v>3</v>
      </c>
      <c r="O571" s="0" t="n">
        <v>1938</v>
      </c>
    </row>
    <row r="572" customFormat="false" ht="15" hidden="false" customHeight="false" outlineLevel="0" collapsed="false">
      <c r="A572" s="0" t="s">
        <v>40</v>
      </c>
      <c r="B572" s="0" t="s">
        <v>70</v>
      </c>
      <c r="C572" s="0" t="s">
        <v>110</v>
      </c>
      <c r="D572" s="0" t="s">
        <v>183</v>
      </c>
      <c r="E572" s="0" t="n">
        <v>3</v>
      </c>
      <c r="F572" s="0" t="s">
        <v>129</v>
      </c>
      <c r="G572" s="0" t="n">
        <v>22</v>
      </c>
      <c r="H572" s="0" t="s">
        <v>117</v>
      </c>
      <c r="I572" s="10" t="n">
        <v>42334</v>
      </c>
      <c r="J572" s="11" t="n">
        <v>0.408333333333333</v>
      </c>
      <c r="K572" s="0" t="n">
        <v>9</v>
      </c>
      <c r="L572" s="0" t="n">
        <v>9</v>
      </c>
      <c r="M572" s="0" t="n">
        <v>6</v>
      </c>
      <c r="N572" s="0" t="n">
        <v>6</v>
      </c>
      <c r="O572" s="0" t="n">
        <v>2734</v>
      </c>
    </row>
    <row r="573" customFormat="false" ht="15" hidden="false" customHeight="false" outlineLevel="0" collapsed="false">
      <c r="A573" s="0" t="s">
        <v>40</v>
      </c>
      <c r="B573" s="0" t="s">
        <v>70</v>
      </c>
      <c r="C573" s="0" t="s">
        <v>110</v>
      </c>
      <c r="D573" s="0" t="s">
        <v>183</v>
      </c>
      <c r="E573" s="0" t="n">
        <v>3</v>
      </c>
      <c r="F573" s="0" t="s">
        <v>129</v>
      </c>
      <c r="G573" s="0" t="n">
        <v>22</v>
      </c>
      <c r="H573" s="0" t="s">
        <v>117</v>
      </c>
      <c r="I573" s="10" t="n">
        <v>42334</v>
      </c>
      <c r="J573" s="11" t="n">
        <v>0.409027777777778</v>
      </c>
      <c r="K573" s="0" t="n">
        <v>10</v>
      </c>
      <c r="L573" s="0" t="n">
        <v>10</v>
      </c>
      <c r="M573" s="0" t="n">
        <v>4</v>
      </c>
      <c r="N573" s="0" t="n">
        <v>5</v>
      </c>
      <c r="O573" s="0" t="n">
        <v>1494</v>
      </c>
    </row>
    <row r="574" customFormat="false" ht="15" hidden="false" customHeight="false" outlineLevel="0" collapsed="false">
      <c r="A574" s="0" t="s">
        <v>40</v>
      </c>
      <c r="B574" s="0" t="s">
        <v>70</v>
      </c>
      <c r="C574" s="0" t="s">
        <v>110</v>
      </c>
      <c r="D574" s="0" t="s">
        <v>183</v>
      </c>
      <c r="E574" s="0" t="n">
        <v>3</v>
      </c>
      <c r="F574" s="0" t="s">
        <v>129</v>
      </c>
      <c r="G574" s="0" t="n">
        <v>22</v>
      </c>
      <c r="H574" s="0" t="s">
        <v>117</v>
      </c>
      <c r="I574" s="10" t="n">
        <v>42334</v>
      </c>
      <c r="J574" s="11" t="n">
        <v>0.409027777777778</v>
      </c>
      <c r="K574" s="0" t="n">
        <v>11</v>
      </c>
      <c r="L574" s="0" t="n">
        <v>11</v>
      </c>
      <c r="M574" s="0" t="n">
        <v>25</v>
      </c>
      <c r="N574" s="0" t="n">
        <v>2</v>
      </c>
      <c r="O574" s="0" t="n">
        <v>2779</v>
      </c>
    </row>
    <row r="575" customFormat="false" ht="15" hidden="false" customHeight="false" outlineLevel="0" collapsed="false">
      <c r="A575" s="0" t="s">
        <v>40</v>
      </c>
      <c r="B575" s="0" t="s">
        <v>70</v>
      </c>
      <c r="C575" s="0" t="s">
        <v>110</v>
      </c>
      <c r="D575" s="0" t="s">
        <v>183</v>
      </c>
      <c r="E575" s="0" t="n">
        <v>3</v>
      </c>
      <c r="F575" s="0" t="s">
        <v>129</v>
      </c>
      <c r="G575" s="0" t="n">
        <v>22</v>
      </c>
      <c r="H575" s="0" t="s">
        <v>117</v>
      </c>
      <c r="I575" s="10" t="n">
        <v>42334</v>
      </c>
      <c r="J575" s="11" t="n">
        <v>0.409722222222222</v>
      </c>
      <c r="K575" s="0" t="n">
        <v>12</v>
      </c>
      <c r="L575" s="0" t="n">
        <v>12</v>
      </c>
      <c r="M575" s="0" t="n">
        <v>5</v>
      </c>
      <c r="N575" s="0" t="n">
        <v>5</v>
      </c>
      <c r="O575" s="0" t="n">
        <v>2130</v>
      </c>
    </row>
    <row r="576" customFormat="false" ht="15" hidden="false" customHeight="false" outlineLevel="0" collapsed="false">
      <c r="A576" s="0" t="s">
        <v>40</v>
      </c>
      <c r="B576" s="0" t="s">
        <v>70</v>
      </c>
      <c r="C576" s="0" t="s">
        <v>110</v>
      </c>
      <c r="D576" s="0" t="s">
        <v>183</v>
      </c>
      <c r="E576" s="0" t="n">
        <v>3</v>
      </c>
      <c r="F576" s="0" t="s">
        <v>129</v>
      </c>
      <c r="G576" s="0" t="n">
        <v>22</v>
      </c>
      <c r="H576" s="0" t="s">
        <v>117</v>
      </c>
      <c r="I576" s="10" t="n">
        <v>42334</v>
      </c>
      <c r="J576" s="11" t="n">
        <v>0.410416666666667</v>
      </c>
      <c r="K576" s="0" t="n">
        <v>13</v>
      </c>
      <c r="L576" s="0" t="n">
        <v>13</v>
      </c>
      <c r="M576" s="0" t="n">
        <v>34</v>
      </c>
      <c r="N576" s="0" t="n">
        <v>1</v>
      </c>
      <c r="O576" s="0" t="n">
        <v>2488</v>
      </c>
    </row>
    <row r="577" customFormat="false" ht="15" hidden="false" customHeight="false" outlineLevel="0" collapsed="false">
      <c r="A577" s="0" t="s">
        <v>40</v>
      </c>
      <c r="B577" s="0" t="s">
        <v>70</v>
      </c>
      <c r="C577" s="0" t="s">
        <v>110</v>
      </c>
      <c r="D577" s="0" t="s">
        <v>183</v>
      </c>
      <c r="E577" s="0" t="n">
        <v>3</v>
      </c>
      <c r="F577" s="0" t="s">
        <v>129</v>
      </c>
      <c r="G577" s="0" t="n">
        <v>22</v>
      </c>
      <c r="H577" s="0" t="s">
        <v>117</v>
      </c>
      <c r="I577" s="10" t="n">
        <v>42334</v>
      </c>
      <c r="J577" s="11" t="n">
        <v>0.410416666666667</v>
      </c>
      <c r="K577" s="0" t="n">
        <v>14</v>
      </c>
      <c r="L577" s="0" t="n">
        <v>14</v>
      </c>
      <c r="M577" s="0" t="n">
        <v>35</v>
      </c>
      <c r="N577" s="0" t="n">
        <v>6</v>
      </c>
      <c r="O577" s="0" t="n">
        <v>2590</v>
      </c>
    </row>
    <row r="579" customFormat="false" ht="15" hidden="false" customHeight="false" outlineLevel="0" collapsed="false">
      <c r="A579" s="0" t="s">
        <v>95</v>
      </c>
    </row>
    <row r="581" customFormat="false" ht="15" hidden="false" customHeight="false" outlineLevel="0" collapsed="false">
      <c r="A581" s="0" t="s">
        <v>96</v>
      </c>
      <c r="B581" s="0" t="s">
        <v>97</v>
      </c>
      <c r="C581" s="0" t="s">
        <v>98</v>
      </c>
      <c r="D581" s="0" t="s">
        <v>99</v>
      </c>
      <c r="E581" s="0" t="s">
        <v>100</v>
      </c>
      <c r="F581" s="0" t="s">
        <v>101</v>
      </c>
      <c r="G581" s="0" t="s">
        <v>102</v>
      </c>
      <c r="H581" s="0" t="s">
        <v>103</v>
      </c>
      <c r="I581" s="0" t="s">
        <v>104</v>
      </c>
      <c r="J581" s="0" t="s">
        <v>16</v>
      </c>
      <c r="K581" s="0" t="s">
        <v>105</v>
      </c>
      <c r="L581" s="0" t="s">
        <v>106</v>
      </c>
      <c r="M581" s="0" t="s">
        <v>107</v>
      </c>
      <c r="N581" s="0" t="s">
        <v>108</v>
      </c>
      <c r="O581" s="0" t="s">
        <v>109</v>
      </c>
    </row>
    <row r="582" customFormat="false" ht="15" hidden="false" customHeight="false" outlineLevel="0" collapsed="false">
      <c r="A582" s="0" t="s">
        <v>40</v>
      </c>
      <c r="B582" s="0" t="s">
        <v>71</v>
      </c>
      <c r="C582" s="0" t="s">
        <v>110</v>
      </c>
      <c r="D582" s="0" t="s">
        <v>184</v>
      </c>
      <c r="E582" s="0" t="n">
        <v>1</v>
      </c>
      <c r="F582" s="0" t="s">
        <v>129</v>
      </c>
      <c r="G582" s="0" t="n">
        <v>25</v>
      </c>
      <c r="H582" s="0" t="s">
        <v>117</v>
      </c>
      <c r="I582" s="10" t="n">
        <v>42334</v>
      </c>
      <c r="J582" s="11" t="n">
        <v>0.481944444444444</v>
      </c>
      <c r="K582" s="0" t="n">
        <v>1</v>
      </c>
      <c r="L582" s="0" t="n">
        <v>1</v>
      </c>
      <c r="M582" s="0" t="n">
        <v>15</v>
      </c>
      <c r="N582" s="0" t="n">
        <v>4</v>
      </c>
      <c r="O582" s="0" t="n">
        <v>5728</v>
      </c>
    </row>
    <row r="583" customFormat="false" ht="15" hidden="false" customHeight="false" outlineLevel="0" collapsed="false">
      <c r="A583" s="0" t="s">
        <v>40</v>
      </c>
      <c r="B583" s="0" t="s">
        <v>71</v>
      </c>
      <c r="C583" s="0" t="s">
        <v>110</v>
      </c>
      <c r="D583" s="0" t="s">
        <v>184</v>
      </c>
      <c r="E583" s="0" t="n">
        <v>1</v>
      </c>
      <c r="F583" s="0" t="s">
        <v>129</v>
      </c>
      <c r="G583" s="0" t="n">
        <v>25</v>
      </c>
      <c r="H583" s="0" t="s">
        <v>117</v>
      </c>
      <c r="I583" s="10" t="n">
        <v>42334</v>
      </c>
      <c r="J583" s="11" t="n">
        <v>0.482638888888889</v>
      </c>
      <c r="K583" s="0" t="n">
        <v>2</v>
      </c>
      <c r="L583" s="0" t="n">
        <v>2</v>
      </c>
      <c r="M583" s="0" t="n">
        <v>45</v>
      </c>
      <c r="N583" s="0" t="n">
        <v>15</v>
      </c>
      <c r="O583" s="0" t="n">
        <v>9024</v>
      </c>
    </row>
    <row r="584" customFormat="false" ht="15" hidden="false" customHeight="false" outlineLevel="0" collapsed="false">
      <c r="A584" s="0" t="s">
        <v>40</v>
      </c>
      <c r="B584" s="0" t="s">
        <v>71</v>
      </c>
      <c r="C584" s="0" t="s">
        <v>110</v>
      </c>
      <c r="D584" s="0" t="s">
        <v>184</v>
      </c>
      <c r="E584" s="0" t="n">
        <v>1</v>
      </c>
      <c r="F584" s="0" t="s">
        <v>129</v>
      </c>
      <c r="G584" s="0" t="n">
        <v>25</v>
      </c>
      <c r="H584" s="0" t="s">
        <v>117</v>
      </c>
      <c r="I584" s="10" t="n">
        <v>42334</v>
      </c>
      <c r="J584" s="11" t="n">
        <v>0.484027777777778</v>
      </c>
      <c r="K584" s="0" t="n">
        <v>3</v>
      </c>
      <c r="L584" s="0" t="n">
        <v>3</v>
      </c>
      <c r="M584" s="0" t="n">
        <v>6</v>
      </c>
      <c r="N584" s="0" t="n">
        <v>3</v>
      </c>
      <c r="O584" s="0" t="n">
        <v>5636</v>
      </c>
    </row>
    <row r="585" customFormat="false" ht="15" hidden="false" customHeight="false" outlineLevel="0" collapsed="false">
      <c r="A585" s="0" t="s">
        <v>40</v>
      </c>
      <c r="B585" s="0" t="s">
        <v>71</v>
      </c>
      <c r="C585" s="0" t="s">
        <v>110</v>
      </c>
      <c r="D585" s="0" t="s">
        <v>184</v>
      </c>
      <c r="E585" s="0" t="n">
        <v>1</v>
      </c>
      <c r="F585" s="0" t="s">
        <v>129</v>
      </c>
      <c r="G585" s="0" t="n">
        <v>25</v>
      </c>
      <c r="H585" s="0" t="s">
        <v>117</v>
      </c>
      <c r="I585" s="10" t="n">
        <v>42334</v>
      </c>
      <c r="J585" s="11" t="n">
        <v>0.485416666666667</v>
      </c>
      <c r="K585" s="0" t="n">
        <v>4</v>
      </c>
      <c r="L585" s="0" t="n">
        <v>4</v>
      </c>
      <c r="M585" s="0" t="n">
        <v>4</v>
      </c>
      <c r="N585" s="0" t="n">
        <v>4</v>
      </c>
      <c r="O585" s="0" t="n">
        <v>5579</v>
      </c>
    </row>
    <row r="586" customFormat="false" ht="15" hidden="false" customHeight="false" outlineLevel="0" collapsed="false">
      <c r="A586" s="0" t="s">
        <v>40</v>
      </c>
      <c r="B586" s="0" t="s">
        <v>71</v>
      </c>
      <c r="C586" s="0" t="s">
        <v>110</v>
      </c>
      <c r="D586" s="0" t="s">
        <v>184</v>
      </c>
      <c r="E586" s="0" t="n">
        <v>1</v>
      </c>
      <c r="F586" s="0" t="s">
        <v>129</v>
      </c>
      <c r="G586" s="0" t="n">
        <v>25</v>
      </c>
      <c r="H586" s="0" t="s">
        <v>117</v>
      </c>
      <c r="I586" s="10" t="n">
        <v>42334</v>
      </c>
      <c r="J586" s="11" t="n">
        <v>0.486111111111111</v>
      </c>
      <c r="K586" s="0" t="n">
        <v>5</v>
      </c>
      <c r="L586" s="0" t="n">
        <v>5</v>
      </c>
      <c r="M586" s="0" t="n">
        <v>5</v>
      </c>
      <c r="N586" s="0" t="n">
        <v>5</v>
      </c>
      <c r="O586" s="0" t="n">
        <v>4107</v>
      </c>
    </row>
    <row r="587" customFormat="false" ht="15" hidden="false" customHeight="false" outlineLevel="0" collapsed="false">
      <c r="A587" s="0" t="s">
        <v>40</v>
      </c>
      <c r="B587" s="0" t="s">
        <v>71</v>
      </c>
      <c r="C587" s="0" t="s">
        <v>110</v>
      </c>
      <c r="D587" s="0" t="s">
        <v>184</v>
      </c>
      <c r="E587" s="0" t="n">
        <v>1</v>
      </c>
      <c r="F587" s="0" t="s">
        <v>129</v>
      </c>
      <c r="G587" s="0" t="n">
        <v>25</v>
      </c>
      <c r="H587" s="0" t="s">
        <v>117</v>
      </c>
      <c r="I587" s="10" t="n">
        <v>42334</v>
      </c>
      <c r="J587" s="11" t="n">
        <v>0.486805555555556</v>
      </c>
      <c r="K587" s="0" t="n">
        <v>6</v>
      </c>
      <c r="L587" s="0" t="n">
        <v>6</v>
      </c>
      <c r="M587" s="0" t="n">
        <v>15</v>
      </c>
      <c r="N587" s="0" t="n">
        <v>345</v>
      </c>
      <c r="O587" s="0" t="n">
        <v>3406</v>
      </c>
    </row>
    <row r="588" customFormat="false" ht="15" hidden="false" customHeight="false" outlineLevel="0" collapsed="false">
      <c r="A588" s="0" t="s">
        <v>40</v>
      </c>
      <c r="B588" s="0" t="s">
        <v>71</v>
      </c>
      <c r="C588" s="0" t="s">
        <v>110</v>
      </c>
      <c r="D588" s="0" t="s">
        <v>184</v>
      </c>
      <c r="E588" s="0" t="n">
        <v>1</v>
      </c>
      <c r="F588" s="0" t="s">
        <v>129</v>
      </c>
      <c r="G588" s="0" t="n">
        <v>25</v>
      </c>
      <c r="H588" s="0" t="s">
        <v>117</v>
      </c>
      <c r="I588" s="10" t="n">
        <v>42334</v>
      </c>
      <c r="J588" s="11" t="n">
        <v>0.4875</v>
      </c>
      <c r="K588" s="0" t="n">
        <v>7</v>
      </c>
      <c r="L588" s="0" t="n">
        <v>7</v>
      </c>
      <c r="M588" s="0" t="n">
        <v>345</v>
      </c>
      <c r="N588" s="0" t="n">
        <v>3</v>
      </c>
      <c r="O588" s="0" t="n">
        <v>9175</v>
      </c>
    </row>
    <row r="589" customFormat="false" ht="15" hidden="false" customHeight="false" outlineLevel="0" collapsed="false">
      <c r="A589" s="0" t="s">
        <v>40</v>
      </c>
      <c r="B589" s="0" t="s">
        <v>71</v>
      </c>
      <c r="C589" s="0" t="s">
        <v>110</v>
      </c>
      <c r="D589" s="0" t="s">
        <v>184</v>
      </c>
      <c r="E589" s="0" t="n">
        <v>1</v>
      </c>
      <c r="F589" s="0" t="s">
        <v>129</v>
      </c>
      <c r="G589" s="0" t="n">
        <v>25</v>
      </c>
      <c r="H589" s="0" t="s">
        <v>117</v>
      </c>
      <c r="I589" s="10" t="n">
        <v>42334</v>
      </c>
      <c r="J589" s="11" t="n">
        <v>0.488888888888889</v>
      </c>
      <c r="K589" s="0" t="n">
        <v>8</v>
      </c>
      <c r="L589" s="0" t="n">
        <v>8</v>
      </c>
      <c r="M589" s="0" t="n">
        <v>24</v>
      </c>
      <c r="N589" s="0" t="n">
        <v>5</v>
      </c>
      <c r="O589" s="0" t="n">
        <v>4234</v>
      </c>
    </row>
    <row r="590" customFormat="false" ht="15" hidden="false" customHeight="false" outlineLevel="0" collapsed="false">
      <c r="A590" s="0" t="s">
        <v>40</v>
      </c>
      <c r="B590" s="0" t="s">
        <v>71</v>
      </c>
      <c r="C590" s="0" t="s">
        <v>110</v>
      </c>
      <c r="D590" s="0" t="s">
        <v>184</v>
      </c>
      <c r="E590" s="0" t="n">
        <v>1</v>
      </c>
      <c r="F590" s="0" t="s">
        <v>129</v>
      </c>
      <c r="G590" s="0" t="n">
        <v>25</v>
      </c>
      <c r="H590" s="0" t="s">
        <v>117</v>
      </c>
      <c r="I590" s="10" t="n">
        <v>42334</v>
      </c>
      <c r="J590" s="11" t="n">
        <v>0.489583333333333</v>
      </c>
      <c r="K590" s="0" t="n">
        <v>9</v>
      </c>
      <c r="L590" s="0" t="n">
        <v>9</v>
      </c>
      <c r="M590" s="0" t="n">
        <v>6</v>
      </c>
      <c r="N590" s="0" t="n">
        <v>6</v>
      </c>
      <c r="O590" s="0" t="n">
        <v>4589</v>
      </c>
    </row>
    <row r="591" customFormat="false" ht="15" hidden="false" customHeight="false" outlineLevel="0" collapsed="false">
      <c r="A591" s="0" t="s">
        <v>40</v>
      </c>
      <c r="B591" s="0" t="s">
        <v>71</v>
      </c>
      <c r="C591" s="0" t="s">
        <v>110</v>
      </c>
      <c r="D591" s="0" t="s">
        <v>184</v>
      </c>
      <c r="E591" s="0" t="n">
        <v>1</v>
      </c>
      <c r="F591" s="0" t="s">
        <v>129</v>
      </c>
      <c r="G591" s="0" t="n">
        <v>25</v>
      </c>
      <c r="H591" s="0" t="s">
        <v>117</v>
      </c>
      <c r="I591" s="10" t="n">
        <v>42334</v>
      </c>
      <c r="J591" s="11" t="n">
        <v>0.490277777777778</v>
      </c>
      <c r="K591" s="0" t="n">
        <v>10</v>
      </c>
      <c r="L591" s="0" t="n">
        <v>10</v>
      </c>
      <c r="M591" s="0" t="n">
        <v>4</v>
      </c>
      <c r="N591" s="0" t="n">
        <v>1</v>
      </c>
      <c r="O591" s="0" t="n">
        <v>3006</v>
      </c>
    </row>
    <row r="592" customFormat="false" ht="15" hidden="false" customHeight="false" outlineLevel="0" collapsed="false">
      <c r="A592" s="0" t="s">
        <v>40</v>
      </c>
      <c r="B592" s="0" t="s">
        <v>71</v>
      </c>
      <c r="C592" s="0" t="s">
        <v>110</v>
      </c>
      <c r="D592" s="0" t="s">
        <v>184</v>
      </c>
      <c r="E592" s="0" t="n">
        <v>1</v>
      </c>
      <c r="F592" s="0" t="s">
        <v>129</v>
      </c>
      <c r="G592" s="0" t="n">
        <v>25</v>
      </c>
      <c r="H592" s="0" t="s">
        <v>117</v>
      </c>
      <c r="I592" s="10" t="n">
        <v>42334</v>
      </c>
      <c r="J592" s="11" t="n">
        <v>0.490972222222222</v>
      </c>
      <c r="K592" s="0" t="n">
        <v>11</v>
      </c>
      <c r="L592" s="0" t="n">
        <v>11</v>
      </c>
      <c r="M592" s="0" t="n">
        <v>25</v>
      </c>
      <c r="N592" s="0" t="n">
        <v>2</v>
      </c>
      <c r="O592" s="0" t="n">
        <v>5542</v>
      </c>
    </row>
    <row r="593" customFormat="false" ht="15" hidden="false" customHeight="false" outlineLevel="0" collapsed="false">
      <c r="A593" s="0" t="s">
        <v>40</v>
      </c>
      <c r="B593" s="0" t="s">
        <v>71</v>
      </c>
      <c r="C593" s="0" t="s">
        <v>110</v>
      </c>
      <c r="D593" s="0" t="s">
        <v>184</v>
      </c>
      <c r="E593" s="0" t="n">
        <v>1</v>
      </c>
      <c r="F593" s="0" t="s">
        <v>129</v>
      </c>
      <c r="G593" s="0" t="n">
        <v>25</v>
      </c>
      <c r="H593" s="0" t="s">
        <v>117</v>
      </c>
      <c r="I593" s="10" t="n">
        <v>42334</v>
      </c>
      <c r="J593" s="11" t="n">
        <v>0.492361111111111</v>
      </c>
      <c r="K593" s="0" t="n">
        <v>12</v>
      </c>
      <c r="L593" s="0" t="n">
        <v>12</v>
      </c>
      <c r="M593" s="0" t="n">
        <v>5</v>
      </c>
      <c r="N593" s="0" t="n">
        <v>3</v>
      </c>
      <c r="O593" s="0" t="n">
        <v>6070</v>
      </c>
    </row>
    <row r="594" customFormat="false" ht="15" hidden="false" customHeight="false" outlineLevel="0" collapsed="false">
      <c r="A594" s="0" t="s">
        <v>40</v>
      </c>
      <c r="B594" s="0" t="s">
        <v>71</v>
      </c>
      <c r="C594" s="0" t="s">
        <v>110</v>
      </c>
      <c r="D594" s="0" t="s">
        <v>184</v>
      </c>
      <c r="E594" s="0" t="n">
        <v>1</v>
      </c>
      <c r="F594" s="0" t="s">
        <v>129</v>
      </c>
      <c r="G594" s="0" t="n">
        <v>25</v>
      </c>
      <c r="H594" s="0" t="s">
        <v>117</v>
      </c>
      <c r="I594" s="10" t="n">
        <v>42334</v>
      </c>
      <c r="J594" s="11" t="n">
        <v>0.493055555555556</v>
      </c>
      <c r="K594" s="0" t="n">
        <v>13</v>
      </c>
      <c r="L594" s="0" t="n">
        <v>13</v>
      </c>
      <c r="M594" s="0" t="n">
        <v>34</v>
      </c>
      <c r="N594" s="0" t="n">
        <v>3</v>
      </c>
      <c r="O594" s="0" t="n">
        <v>4530</v>
      </c>
    </row>
    <row r="595" customFormat="false" ht="15" hidden="false" customHeight="false" outlineLevel="0" collapsed="false">
      <c r="A595" s="0" t="s">
        <v>40</v>
      </c>
      <c r="B595" s="0" t="s">
        <v>71</v>
      </c>
      <c r="C595" s="0" t="s">
        <v>110</v>
      </c>
      <c r="D595" s="0" t="s">
        <v>184</v>
      </c>
      <c r="E595" s="0" t="n">
        <v>1</v>
      </c>
      <c r="F595" s="0" t="s">
        <v>129</v>
      </c>
      <c r="G595" s="0" t="n">
        <v>25</v>
      </c>
      <c r="H595" s="0" t="s">
        <v>117</v>
      </c>
      <c r="I595" s="10" t="n">
        <v>42334</v>
      </c>
      <c r="J595" s="11" t="n">
        <v>0.495138888888889</v>
      </c>
      <c r="K595" s="0" t="n">
        <v>14</v>
      </c>
      <c r="L595" s="0" t="n">
        <v>14</v>
      </c>
      <c r="M595" s="0" t="n">
        <v>35</v>
      </c>
      <c r="N595" s="0" t="n">
        <v>6</v>
      </c>
      <c r="O595" s="0" t="n">
        <v>3954</v>
      </c>
    </row>
    <row r="597" customFormat="false" ht="15" hidden="false" customHeight="false" outlineLevel="0" collapsed="false">
      <c r="A597" s="0" t="s">
        <v>95</v>
      </c>
    </row>
    <row r="599" customFormat="false" ht="15" hidden="false" customHeight="false" outlineLevel="0" collapsed="false">
      <c r="A599" s="0" t="s">
        <v>96</v>
      </c>
      <c r="B599" s="0" t="s">
        <v>97</v>
      </c>
      <c r="C599" s="0" t="s">
        <v>98</v>
      </c>
      <c r="D599" s="0" t="s">
        <v>99</v>
      </c>
      <c r="E599" s="0" t="s">
        <v>100</v>
      </c>
      <c r="F599" s="0" t="s">
        <v>101</v>
      </c>
      <c r="G599" s="0" t="s">
        <v>102</v>
      </c>
      <c r="H599" s="0" t="s">
        <v>103</v>
      </c>
      <c r="I599" s="0" t="s">
        <v>104</v>
      </c>
      <c r="J599" s="0" t="s">
        <v>16</v>
      </c>
      <c r="K599" s="0" t="s">
        <v>105</v>
      </c>
      <c r="L599" s="0" t="s">
        <v>106</v>
      </c>
      <c r="M599" s="0" t="s">
        <v>107</v>
      </c>
      <c r="N599" s="0" t="s">
        <v>108</v>
      </c>
      <c r="O599" s="0" t="s">
        <v>109</v>
      </c>
    </row>
    <row r="600" customFormat="false" ht="15" hidden="false" customHeight="false" outlineLevel="0" collapsed="false">
      <c r="A600" s="0" t="s">
        <v>38</v>
      </c>
      <c r="B600" s="0" t="s">
        <v>72</v>
      </c>
      <c r="C600" s="0" t="s">
        <v>142</v>
      </c>
      <c r="D600" s="0" t="s">
        <v>179</v>
      </c>
      <c r="E600" s="0" t="n">
        <v>0</v>
      </c>
      <c r="F600" s="0" t="s">
        <v>120</v>
      </c>
      <c r="G600" s="0" t="n">
        <v>18</v>
      </c>
      <c r="H600" s="0" t="s">
        <v>141</v>
      </c>
      <c r="I600" s="10" t="n">
        <v>42334</v>
      </c>
      <c r="J600" s="11" t="n">
        <v>0.539583333333333</v>
      </c>
      <c r="K600" s="0" t="n">
        <v>1</v>
      </c>
      <c r="L600" s="0" t="n">
        <v>1</v>
      </c>
      <c r="M600" s="0" t="n">
        <v>15</v>
      </c>
      <c r="N600" s="0" t="n">
        <v>6</v>
      </c>
      <c r="O600" s="0" t="n">
        <v>2486</v>
      </c>
    </row>
    <row r="601" customFormat="false" ht="15" hidden="false" customHeight="false" outlineLevel="0" collapsed="false">
      <c r="A601" s="0" t="s">
        <v>38</v>
      </c>
      <c r="B601" s="0" t="s">
        <v>72</v>
      </c>
      <c r="C601" s="0" t="s">
        <v>142</v>
      </c>
      <c r="D601" s="0" t="s">
        <v>179</v>
      </c>
      <c r="E601" s="0" t="n">
        <v>0</v>
      </c>
      <c r="F601" s="0" t="s">
        <v>120</v>
      </c>
      <c r="G601" s="0" t="n">
        <v>18</v>
      </c>
      <c r="H601" s="0" t="s">
        <v>141</v>
      </c>
      <c r="I601" s="10" t="n">
        <v>42334</v>
      </c>
      <c r="J601" s="11" t="n">
        <v>0.540972222222222</v>
      </c>
      <c r="K601" s="0" t="n">
        <v>2</v>
      </c>
      <c r="L601" s="0" t="n">
        <v>2</v>
      </c>
      <c r="M601" s="0" t="n">
        <v>45</v>
      </c>
      <c r="N601" s="0" t="n">
        <v>56</v>
      </c>
      <c r="O601" s="0" t="n">
        <v>2087</v>
      </c>
    </row>
    <row r="602" customFormat="false" ht="15" hidden="false" customHeight="false" outlineLevel="0" collapsed="false">
      <c r="A602" s="0" t="s">
        <v>38</v>
      </c>
      <c r="B602" s="0" t="s">
        <v>72</v>
      </c>
      <c r="C602" s="0" t="s">
        <v>142</v>
      </c>
      <c r="D602" s="0" t="s">
        <v>179</v>
      </c>
      <c r="E602" s="0" t="n">
        <v>0</v>
      </c>
      <c r="F602" s="0" t="s">
        <v>120</v>
      </c>
      <c r="G602" s="0" t="n">
        <v>18</v>
      </c>
      <c r="H602" s="0" t="s">
        <v>141</v>
      </c>
      <c r="I602" s="10" t="n">
        <v>42334</v>
      </c>
      <c r="J602" s="11" t="n">
        <v>0.541666666666667</v>
      </c>
      <c r="K602" s="0" t="n">
        <v>3</v>
      </c>
      <c r="L602" s="0" t="n">
        <v>3</v>
      </c>
      <c r="M602" s="0" t="n">
        <v>6</v>
      </c>
      <c r="N602" s="0" t="n">
        <v>125</v>
      </c>
      <c r="O602" s="0" t="n">
        <v>3054</v>
      </c>
    </row>
    <row r="603" customFormat="false" ht="15" hidden="false" customHeight="false" outlineLevel="0" collapsed="false">
      <c r="A603" s="0" t="s">
        <v>38</v>
      </c>
      <c r="B603" s="0" t="s">
        <v>72</v>
      </c>
      <c r="C603" s="0" t="s">
        <v>142</v>
      </c>
      <c r="D603" s="0" t="s">
        <v>179</v>
      </c>
      <c r="E603" s="0" t="n">
        <v>0</v>
      </c>
      <c r="F603" s="0" t="s">
        <v>120</v>
      </c>
      <c r="G603" s="0" t="n">
        <v>18</v>
      </c>
      <c r="H603" s="0" t="s">
        <v>141</v>
      </c>
      <c r="I603" s="10" t="n">
        <v>42334</v>
      </c>
      <c r="J603" s="11" t="n">
        <v>0.542361111111111</v>
      </c>
      <c r="K603" s="0" t="n">
        <v>4</v>
      </c>
      <c r="L603" s="0" t="n">
        <v>4</v>
      </c>
      <c r="M603" s="0" t="n">
        <v>4</v>
      </c>
      <c r="N603" s="0" t="n">
        <v>13</v>
      </c>
      <c r="O603" s="0" t="n">
        <v>3118</v>
      </c>
    </row>
    <row r="604" customFormat="false" ht="15" hidden="false" customHeight="false" outlineLevel="0" collapsed="false">
      <c r="A604" s="0" t="s">
        <v>38</v>
      </c>
      <c r="B604" s="0" t="s">
        <v>72</v>
      </c>
      <c r="C604" s="0" t="s">
        <v>142</v>
      </c>
      <c r="D604" s="0" t="s">
        <v>179</v>
      </c>
      <c r="E604" s="0" t="n">
        <v>0</v>
      </c>
      <c r="F604" s="0" t="s">
        <v>120</v>
      </c>
      <c r="G604" s="0" t="n">
        <v>18</v>
      </c>
      <c r="H604" s="0" t="s">
        <v>141</v>
      </c>
      <c r="I604" s="10" t="n">
        <v>42334</v>
      </c>
      <c r="J604" s="11" t="n">
        <v>0.543055555555555</v>
      </c>
      <c r="K604" s="0" t="n">
        <v>5</v>
      </c>
      <c r="L604" s="0" t="n">
        <v>5</v>
      </c>
      <c r="M604" s="0" t="n">
        <v>5</v>
      </c>
      <c r="N604" s="0" t="n">
        <v>24</v>
      </c>
      <c r="O604" s="0" t="n">
        <v>2356</v>
      </c>
    </row>
    <row r="605" customFormat="false" ht="15" hidden="false" customHeight="false" outlineLevel="0" collapsed="false">
      <c r="A605" s="0" t="s">
        <v>38</v>
      </c>
      <c r="B605" s="0" t="s">
        <v>72</v>
      </c>
      <c r="C605" s="0" t="s">
        <v>142</v>
      </c>
      <c r="D605" s="0" t="s">
        <v>179</v>
      </c>
      <c r="E605" s="0" t="n">
        <v>0</v>
      </c>
      <c r="F605" s="0" t="s">
        <v>120</v>
      </c>
      <c r="G605" s="0" t="n">
        <v>18</v>
      </c>
      <c r="H605" s="0" t="s">
        <v>141</v>
      </c>
      <c r="I605" s="10" t="n">
        <v>42334</v>
      </c>
      <c r="J605" s="11" t="n">
        <v>0.543055555555555</v>
      </c>
      <c r="K605" s="0" t="n">
        <v>6</v>
      </c>
      <c r="L605" s="0" t="n">
        <v>6</v>
      </c>
      <c r="M605" s="0" t="n">
        <v>15</v>
      </c>
      <c r="N605" s="0" t="n">
        <v>145</v>
      </c>
      <c r="O605" s="0" t="n">
        <v>2327</v>
      </c>
    </row>
    <row r="606" customFormat="false" ht="15" hidden="false" customHeight="false" outlineLevel="0" collapsed="false">
      <c r="A606" s="0" t="s">
        <v>38</v>
      </c>
      <c r="B606" s="0" t="s">
        <v>72</v>
      </c>
      <c r="C606" s="0" t="s">
        <v>142</v>
      </c>
      <c r="D606" s="0" t="s">
        <v>179</v>
      </c>
      <c r="E606" s="0" t="n">
        <v>0</v>
      </c>
      <c r="F606" s="0" t="s">
        <v>120</v>
      </c>
      <c r="G606" s="0" t="n">
        <v>18</v>
      </c>
      <c r="H606" s="0" t="s">
        <v>141</v>
      </c>
      <c r="I606" s="10" t="n">
        <v>42334</v>
      </c>
      <c r="J606" s="11" t="n">
        <v>0.54375</v>
      </c>
      <c r="K606" s="0" t="n">
        <v>7</v>
      </c>
      <c r="L606" s="0" t="n">
        <v>7</v>
      </c>
      <c r="M606" s="0" t="n">
        <v>345</v>
      </c>
      <c r="N606" s="0" t="n">
        <v>5</v>
      </c>
      <c r="O606" s="0" t="n">
        <v>1510</v>
      </c>
    </row>
    <row r="607" customFormat="false" ht="15" hidden="false" customHeight="false" outlineLevel="0" collapsed="false">
      <c r="A607" s="0" t="s">
        <v>38</v>
      </c>
      <c r="B607" s="0" t="s">
        <v>72</v>
      </c>
      <c r="C607" s="0" t="s">
        <v>142</v>
      </c>
      <c r="D607" s="0" t="s">
        <v>179</v>
      </c>
      <c r="E607" s="0" t="n">
        <v>0</v>
      </c>
      <c r="F607" s="0" t="s">
        <v>120</v>
      </c>
      <c r="G607" s="0" t="n">
        <v>18</v>
      </c>
      <c r="H607" s="0" t="s">
        <v>141</v>
      </c>
      <c r="I607" s="10" t="n">
        <v>42334</v>
      </c>
      <c r="J607" s="11" t="n">
        <v>0.54375</v>
      </c>
      <c r="K607" s="0" t="n">
        <v>8</v>
      </c>
      <c r="L607" s="0" t="n">
        <v>8</v>
      </c>
      <c r="M607" s="0" t="n">
        <v>24</v>
      </c>
      <c r="N607" s="0" t="n">
        <v>1234</v>
      </c>
      <c r="O607" s="0" t="n">
        <v>3551</v>
      </c>
    </row>
    <row r="608" customFormat="false" ht="15" hidden="false" customHeight="false" outlineLevel="0" collapsed="false">
      <c r="A608" s="0" t="s">
        <v>38</v>
      </c>
      <c r="B608" s="0" t="s">
        <v>72</v>
      </c>
      <c r="C608" s="0" t="s">
        <v>142</v>
      </c>
      <c r="D608" s="0" t="s">
        <v>179</v>
      </c>
      <c r="E608" s="0" t="n">
        <v>0</v>
      </c>
      <c r="F608" s="0" t="s">
        <v>120</v>
      </c>
      <c r="G608" s="0" t="n">
        <v>18</v>
      </c>
      <c r="H608" s="0" t="s">
        <v>141</v>
      </c>
      <c r="I608" s="10" t="n">
        <v>42334</v>
      </c>
      <c r="J608" s="11" t="n">
        <v>0.544444444444444</v>
      </c>
      <c r="K608" s="0" t="n">
        <v>9</v>
      </c>
      <c r="L608" s="0" t="n">
        <v>9</v>
      </c>
      <c r="M608" s="0" t="n">
        <v>6</v>
      </c>
      <c r="N608" s="0" t="n">
        <v>6</v>
      </c>
      <c r="O608" s="0" t="n">
        <v>681</v>
      </c>
    </row>
    <row r="609" customFormat="false" ht="15" hidden="false" customHeight="false" outlineLevel="0" collapsed="false">
      <c r="A609" s="0" t="s">
        <v>38</v>
      </c>
      <c r="B609" s="0" t="s">
        <v>72</v>
      </c>
      <c r="C609" s="0" t="s">
        <v>142</v>
      </c>
      <c r="D609" s="0" t="s">
        <v>179</v>
      </c>
      <c r="E609" s="0" t="n">
        <v>0</v>
      </c>
      <c r="F609" s="0" t="s">
        <v>120</v>
      </c>
      <c r="G609" s="0" t="n">
        <v>18</v>
      </c>
      <c r="H609" s="0" t="s">
        <v>141</v>
      </c>
      <c r="I609" s="10" t="n">
        <v>42334</v>
      </c>
      <c r="J609" s="11" t="n">
        <v>0.544444444444444</v>
      </c>
      <c r="K609" s="0" t="n">
        <v>10</v>
      </c>
      <c r="L609" s="0" t="n">
        <v>10</v>
      </c>
      <c r="M609" s="0" t="n">
        <v>4</v>
      </c>
      <c r="N609" s="0" t="n">
        <v>4</v>
      </c>
      <c r="O609" s="0" t="n">
        <v>3176</v>
      </c>
    </row>
    <row r="610" customFormat="false" ht="15" hidden="false" customHeight="false" outlineLevel="0" collapsed="false">
      <c r="A610" s="0" t="s">
        <v>38</v>
      </c>
      <c r="B610" s="0" t="s">
        <v>72</v>
      </c>
      <c r="C610" s="0" t="s">
        <v>142</v>
      </c>
      <c r="D610" s="0" t="s">
        <v>179</v>
      </c>
      <c r="E610" s="0" t="n">
        <v>0</v>
      </c>
      <c r="F610" s="0" t="s">
        <v>120</v>
      </c>
      <c r="G610" s="0" t="n">
        <v>18</v>
      </c>
      <c r="H610" s="0" t="s">
        <v>141</v>
      </c>
      <c r="I610" s="10" t="n">
        <v>42334</v>
      </c>
      <c r="J610" s="11" t="n">
        <v>0.545138888888889</v>
      </c>
      <c r="K610" s="0" t="n">
        <v>11</v>
      </c>
      <c r="L610" s="0" t="n">
        <v>11</v>
      </c>
      <c r="M610" s="0" t="n">
        <v>25</v>
      </c>
      <c r="N610" s="0" t="n">
        <v>5</v>
      </c>
      <c r="O610" s="0" t="n">
        <v>3449</v>
      </c>
    </row>
    <row r="611" customFormat="false" ht="15" hidden="false" customHeight="false" outlineLevel="0" collapsed="false">
      <c r="A611" s="0" t="s">
        <v>38</v>
      </c>
      <c r="B611" s="0" t="s">
        <v>72</v>
      </c>
      <c r="C611" s="0" t="s">
        <v>142</v>
      </c>
      <c r="D611" s="0" t="s">
        <v>179</v>
      </c>
      <c r="E611" s="0" t="n">
        <v>0</v>
      </c>
      <c r="F611" s="0" t="s">
        <v>120</v>
      </c>
      <c r="G611" s="0" t="n">
        <v>18</v>
      </c>
      <c r="H611" s="0" t="s">
        <v>141</v>
      </c>
      <c r="I611" s="10" t="n">
        <v>42334</v>
      </c>
      <c r="J611" s="11" t="n">
        <v>0.545833333333333</v>
      </c>
      <c r="K611" s="0" t="n">
        <v>12</v>
      </c>
      <c r="L611" s="0" t="n">
        <v>12</v>
      </c>
      <c r="M611" s="0" t="n">
        <v>5</v>
      </c>
      <c r="N611" s="0" t="n">
        <v>6</v>
      </c>
      <c r="O611" s="0" t="n">
        <v>1840</v>
      </c>
    </row>
    <row r="612" customFormat="false" ht="15" hidden="false" customHeight="false" outlineLevel="0" collapsed="false">
      <c r="A612" s="0" t="s">
        <v>38</v>
      </c>
      <c r="B612" s="0" t="s">
        <v>72</v>
      </c>
      <c r="C612" s="0" t="s">
        <v>142</v>
      </c>
      <c r="D612" s="0" t="s">
        <v>179</v>
      </c>
      <c r="E612" s="0" t="n">
        <v>0</v>
      </c>
      <c r="F612" s="0" t="s">
        <v>120</v>
      </c>
      <c r="G612" s="0" t="n">
        <v>18</v>
      </c>
      <c r="H612" s="0" t="s">
        <v>141</v>
      </c>
      <c r="I612" s="10" t="n">
        <v>42334</v>
      </c>
      <c r="J612" s="11" t="n">
        <v>0.546527777777778</v>
      </c>
      <c r="K612" s="0" t="n">
        <v>13</v>
      </c>
      <c r="L612" s="0" t="n">
        <v>13</v>
      </c>
      <c r="M612" s="0" t="n">
        <v>34</v>
      </c>
      <c r="N612" s="0" t="n">
        <v>234</v>
      </c>
      <c r="O612" s="0" t="n">
        <v>3775</v>
      </c>
    </row>
    <row r="613" customFormat="false" ht="15" hidden="false" customHeight="false" outlineLevel="0" collapsed="false">
      <c r="A613" s="0" t="s">
        <v>38</v>
      </c>
      <c r="B613" s="0" t="s">
        <v>72</v>
      </c>
      <c r="C613" s="0" t="s">
        <v>142</v>
      </c>
      <c r="D613" s="0" t="s">
        <v>179</v>
      </c>
      <c r="E613" s="0" t="n">
        <v>0</v>
      </c>
      <c r="F613" s="0" t="s">
        <v>120</v>
      </c>
      <c r="G613" s="0" t="n">
        <v>18</v>
      </c>
      <c r="H613" s="0" t="s">
        <v>141</v>
      </c>
      <c r="I613" s="10" t="n">
        <v>42334</v>
      </c>
      <c r="J613" s="11" t="n">
        <v>0.547222222222222</v>
      </c>
      <c r="K613" s="0" t="n">
        <v>14</v>
      </c>
      <c r="L613" s="0" t="n">
        <v>14</v>
      </c>
      <c r="M613" s="0" t="n">
        <v>35</v>
      </c>
      <c r="N613" s="0" t="n">
        <v>125</v>
      </c>
      <c r="O613" s="0" t="n">
        <v>3636</v>
      </c>
    </row>
    <row r="615" customFormat="false" ht="15" hidden="false" customHeight="false" outlineLevel="0" collapsed="false">
      <c r="A615" s="0" t="s">
        <v>95</v>
      </c>
    </row>
    <row r="617" customFormat="false" ht="15" hidden="false" customHeight="false" outlineLevel="0" collapsed="false">
      <c r="A617" s="0" t="s">
        <v>96</v>
      </c>
      <c r="B617" s="0" t="s">
        <v>97</v>
      </c>
      <c r="C617" s="0" t="s">
        <v>98</v>
      </c>
      <c r="D617" s="0" t="s">
        <v>99</v>
      </c>
      <c r="E617" s="0" t="s">
        <v>100</v>
      </c>
      <c r="F617" s="0" t="s">
        <v>101</v>
      </c>
      <c r="G617" s="0" t="s">
        <v>102</v>
      </c>
      <c r="H617" s="0" t="s">
        <v>103</v>
      </c>
      <c r="I617" s="0" t="s">
        <v>104</v>
      </c>
      <c r="J617" s="0" t="s">
        <v>16</v>
      </c>
      <c r="K617" s="0" t="s">
        <v>105</v>
      </c>
      <c r="L617" s="0" t="s">
        <v>106</v>
      </c>
      <c r="M617" s="0" t="s">
        <v>107</v>
      </c>
      <c r="N617" s="0" t="s">
        <v>108</v>
      </c>
      <c r="O617" s="0" t="s">
        <v>109</v>
      </c>
    </row>
    <row r="618" customFormat="false" ht="15" hidden="false" customHeight="false" outlineLevel="0" collapsed="false">
      <c r="A618" s="0" t="s">
        <v>36</v>
      </c>
      <c r="B618" s="0" t="s">
        <v>73</v>
      </c>
      <c r="C618" s="0" t="s">
        <v>142</v>
      </c>
      <c r="D618" s="0" t="s">
        <v>185</v>
      </c>
      <c r="E618" s="0" t="s">
        <v>186</v>
      </c>
      <c r="F618" s="0" t="s">
        <v>112</v>
      </c>
      <c r="G618" s="0" t="n">
        <v>27</v>
      </c>
      <c r="H618" s="0" t="s">
        <v>117</v>
      </c>
      <c r="I618" s="10" t="n">
        <v>42334</v>
      </c>
      <c r="J618" s="11" t="n">
        <v>0.564583333333333</v>
      </c>
      <c r="K618" s="0" t="n">
        <v>1</v>
      </c>
      <c r="L618" s="0" t="n">
        <v>1</v>
      </c>
      <c r="M618" s="0" t="n">
        <v>15</v>
      </c>
      <c r="N618" s="0" t="n">
        <v>2</v>
      </c>
      <c r="O618" s="0" t="n">
        <v>3910</v>
      </c>
    </row>
    <row r="619" customFormat="false" ht="15" hidden="false" customHeight="false" outlineLevel="0" collapsed="false">
      <c r="A619" s="0" t="s">
        <v>36</v>
      </c>
      <c r="B619" s="0" t="s">
        <v>73</v>
      </c>
      <c r="C619" s="0" t="s">
        <v>142</v>
      </c>
      <c r="D619" s="0" t="s">
        <v>185</v>
      </c>
      <c r="E619" s="0" t="s">
        <v>186</v>
      </c>
      <c r="F619" s="0" t="s">
        <v>112</v>
      </c>
      <c r="G619" s="0" t="n">
        <v>27</v>
      </c>
      <c r="H619" s="0" t="s">
        <v>117</v>
      </c>
      <c r="I619" s="10" t="n">
        <v>42334</v>
      </c>
      <c r="J619" s="11" t="n">
        <v>0.565972222222222</v>
      </c>
      <c r="K619" s="0" t="n">
        <v>2</v>
      </c>
      <c r="L619" s="0" t="n">
        <v>2</v>
      </c>
      <c r="M619" s="0" t="n">
        <v>45</v>
      </c>
      <c r="N619" s="0" t="n">
        <v>45</v>
      </c>
      <c r="O619" s="0" t="n">
        <v>7774</v>
      </c>
    </row>
    <row r="620" customFormat="false" ht="15" hidden="false" customHeight="false" outlineLevel="0" collapsed="false">
      <c r="A620" s="0" t="s">
        <v>36</v>
      </c>
      <c r="B620" s="0" t="s">
        <v>73</v>
      </c>
      <c r="C620" s="0" t="s">
        <v>142</v>
      </c>
      <c r="D620" s="0" t="s">
        <v>185</v>
      </c>
      <c r="E620" s="0" t="s">
        <v>186</v>
      </c>
      <c r="F620" s="0" t="s">
        <v>112</v>
      </c>
      <c r="G620" s="0" t="n">
        <v>27</v>
      </c>
      <c r="H620" s="0" t="s">
        <v>117</v>
      </c>
      <c r="I620" s="10" t="n">
        <v>42334</v>
      </c>
      <c r="J620" s="11" t="n">
        <v>0.566666666666667</v>
      </c>
      <c r="K620" s="0" t="n">
        <v>3</v>
      </c>
      <c r="L620" s="0" t="n">
        <v>3</v>
      </c>
      <c r="M620" s="0" t="n">
        <v>6</v>
      </c>
      <c r="N620" s="0" t="n">
        <v>3</v>
      </c>
      <c r="O620" s="0" t="n">
        <v>8307</v>
      </c>
    </row>
    <row r="621" customFormat="false" ht="15" hidden="false" customHeight="false" outlineLevel="0" collapsed="false">
      <c r="A621" s="0" t="s">
        <v>36</v>
      </c>
      <c r="B621" s="0" t="s">
        <v>73</v>
      </c>
      <c r="C621" s="0" t="s">
        <v>142</v>
      </c>
      <c r="D621" s="0" t="s">
        <v>185</v>
      </c>
      <c r="E621" s="0" t="s">
        <v>186</v>
      </c>
      <c r="F621" s="0" t="s">
        <v>112</v>
      </c>
      <c r="G621" s="0" t="n">
        <v>27</v>
      </c>
      <c r="H621" s="0" t="s">
        <v>117</v>
      </c>
      <c r="I621" s="10" t="n">
        <v>42334</v>
      </c>
      <c r="J621" s="11" t="n">
        <v>0.568055555555556</v>
      </c>
      <c r="K621" s="0" t="n">
        <v>4</v>
      </c>
      <c r="L621" s="0" t="n">
        <v>4</v>
      </c>
      <c r="M621" s="0" t="n">
        <v>4</v>
      </c>
      <c r="N621" s="0" t="n">
        <v>5</v>
      </c>
      <c r="O621" s="0" t="n">
        <v>5460</v>
      </c>
    </row>
    <row r="622" customFormat="false" ht="15" hidden="false" customHeight="false" outlineLevel="0" collapsed="false">
      <c r="A622" s="0" t="s">
        <v>36</v>
      </c>
      <c r="B622" s="0" t="s">
        <v>73</v>
      </c>
      <c r="C622" s="0" t="s">
        <v>142</v>
      </c>
      <c r="D622" s="0" t="s">
        <v>185</v>
      </c>
      <c r="E622" s="0" t="s">
        <v>186</v>
      </c>
      <c r="F622" s="0" t="s">
        <v>112</v>
      </c>
      <c r="G622" s="0" t="n">
        <v>27</v>
      </c>
      <c r="H622" s="0" t="s">
        <v>117</v>
      </c>
      <c r="I622" s="10" t="n">
        <v>42334</v>
      </c>
      <c r="J622" s="11" t="n">
        <v>0.569444444444444</v>
      </c>
      <c r="K622" s="0" t="n">
        <v>5</v>
      </c>
      <c r="L622" s="0" t="n">
        <v>5</v>
      </c>
      <c r="M622" s="0" t="n">
        <v>5</v>
      </c>
      <c r="N622" s="0" t="n">
        <v>5</v>
      </c>
      <c r="O622" s="0" t="n">
        <v>1957</v>
      </c>
    </row>
    <row r="623" customFormat="false" ht="15" hidden="false" customHeight="false" outlineLevel="0" collapsed="false">
      <c r="A623" s="0" t="s">
        <v>36</v>
      </c>
      <c r="B623" s="0" t="s">
        <v>73</v>
      </c>
      <c r="C623" s="0" t="s">
        <v>142</v>
      </c>
      <c r="D623" s="0" t="s">
        <v>185</v>
      </c>
      <c r="E623" s="0" t="s">
        <v>186</v>
      </c>
      <c r="F623" s="0" t="s">
        <v>112</v>
      </c>
      <c r="G623" s="0" t="n">
        <v>27</v>
      </c>
      <c r="H623" s="0" t="s">
        <v>117</v>
      </c>
      <c r="I623" s="10" t="n">
        <v>42334</v>
      </c>
      <c r="J623" s="11" t="n">
        <v>0.570833333333333</v>
      </c>
      <c r="K623" s="0" t="n">
        <v>6</v>
      </c>
      <c r="L623" s="0" t="n">
        <v>6</v>
      </c>
      <c r="M623" s="0" t="n">
        <v>15</v>
      </c>
      <c r="N623" s="0" t="n">
        <v>15</v>
      </c>
      <c r="O623" s="0" t="n">
        <v>5496</v>
      </c>
    </row>
    <row r="624" customFormat="false" ht="15" hidden="false" customHeight="false" outlineLevel="0" collapsed="false">
      <c r="A624" s="0" t="s">
        <v>36</v>
      </c>
      <c r="B624" s="0" t="s">
        <v>73</v>
      </c>
      <c r="C624" s="0" t="s">
        <v>142</v>
      </c>
      <c r="D624" s="0" t="s">
        <v>185</v>
      </c>
      <c r="E624" s="0" t="s">
        <v>186</v>
      </c>
      <c r="F624" s="0" t="s">
        <v>112</v>
      </c>
      <c r="G624" s="0" t="n">
        <v>27</v>
      </c>
      <c r="H624" s="0" t="s">
        <v>117</v>
      </c>
      <c r="I624" s="10" t="n">
        <v>42334</v>
      </c>
      <c r="J624" s="11" t="n">
        <v>0.571527777777778</v>
      </c>
      <c r="K624" s="0" t="n">
        <v>7</v>
      </c>
      <c r="L624" s="0" t="n">
        <v>7</v>
      </c>
      <c r="M624" s="0" t="n">
        <v>345</v>
      </c>
      <c r="N624" s="0" t="n">
        <v>5</v>
      </c>
      <c r="O624" s="0" t="n">
        <v>7539</v>
      </c>
    </row>
    <row r="625" customFormat="false" ht="15" hidden="false" customHeight="false" outlineLevel="0" collapsed="false">
      <c r="A625" s="0" t="s">
        <v>36</v>
      </c>
      <c r="B625" s="0" t="s">
        <v>73</v>
      </c>
      <c r="C625" s="0" t="s">
        <v>142</v>
      </c>
      <c r="D625" s="0" t="s">
        <v>185</v>
      </c>
      <c r="E625" s="0" t="s">
        <v>186</v>
      </c>
      <c r="F625" s="0" t="s">
        <v>112</v>
      </c>
      <c r="G625" s="0" t="n">
        <v>27</v>
      </c>
      <c r="H625" s="0" t="s">
        <v>117</v>
      </c>
      <c r="I625" s="10" t="n">
        <v>42334</v>
      </c>
      <c r="J625" s="11" t="n">
        <v>0.572916666666667</v>
      </c>
      <c r="K625" s="0" t="n">
        <v>8</v>
      </c>
      <c r="L625" s="0" t="n">
        <v>8</v>
      </c>
      <c r="M625" s="0" t="n">
        <v>24</v>
      </c>
      <c r="N625" s="0" t="n">
        <v>24</v>
      </c>
      <c r="O625" s="0" t="n">
        <v>3938</v>
      </c>
    </row>
    <row r="626" customFormat="false" ht="15" hidden="false" customHeight="false" outlineLevel="0" collapsed="false">
      <c r="A626" s="0" t="s">
        <v>36</v>
      </c>
      <c r="B626" s="0" t="s">
        <v>73</v>
      </c>
      <c r="C626" s="0" t="s">
        <v>142</v>
      </c>
      <c r="D626" s="0" t="s">
        <v>185</v>
      </c>
      <c r="E626" s="0" t="s">
        <v>186</v>
      </c>
      <c r="F626" s="0" t="s">
        <v>112</v>
      </c>
      <c r="G626" s="0" t="n">
        <v>27</v>
      </c>
      <c r="H626" s="0" t="s">
        <v>117</v>
      </c>
      <c r="I626" s="10" t="n">
        <v>42334</v>
      </c>
      <c r="J626" s="11" t="n">
        <v>0.573611111111111</v>
      </c>
      <c r="K626" s="0" t="n">
        <v>9</v>
      </c>
      <c r="L626" s="0" t="n">
        <v>9</v>
      </c>
      <c r="M626" s="0" t="n">
        <v>6</v>
      </c>
      <c r="N626" s="0" t="n">
        <v>6</v>
      </c>
      <c r="O626" s="0" t="n">
        <v>8655</v>
      </c>
    </row>
    <row r="627" customFormat="false" ht="15" hidden="false" customHeight="false" outlineLevel="0" collapsed="false">
      <c r="A627" s="0" t="s">
        <v>36</v>
      </c>
      <c r="B627" s="0" t="s">
        <v>73</v>
      </c>
      <c r="C627" s="0" t="s">
        <v>142</v>
      </c>
      <c r="D627" s="0" t="s">
        <v>185</v>
      </c>
      <c r="E627" s="0" t="s">
        <v>186</v>
      </c>
      <c r="F627" s="0" t="s">
        <v>112</v>
      </c>
      <c r="G627" s="0" t="n">
        <v>27</v>
      </c>
      <c r="H627" s="0" t="s">
        <v>117</v>
      </c>
      <c r="I627" s="10" t="n">
        <v>42334</v>
      </c>
      <c r="J627" s="11" t="n">
        <v>0.575</v>
      </c>
      <c r="K627" s="0" t="n">
        <v>10</v>
      </c>
      <c r="L627" s="0" t="n">
        <v>10</v>
      </c>
      <c r="M627" s="0" t="n">
        <v>4</v>
      </c>
      <c r="N627" s="0" t="n">
        <v>4</v>
      </c>
      <c r="O627" s="0" t="n">
        <v>1072</v>
      </c>
    </row>
    <row r="628" customFormat="false" ht="15" hidden="false" customHeight="false" outlineLevel="0" collapsed="false">
      <c r="A628" s="0" t="s">
        <v>36</v>
      </c>
      <c r="B628" s="0" t="s">
        <v>73</v>
      </c>
      <c r="C628" s="0" t="s">
        <v>142</v>
      </c>
      <c r="D628" s="0" t="s">
        <v>185</v>
      </c>
      <c r="E628" s="0" t="s">
        <v>186</v>
      </c>
      <c r="F628" s="0" t="s">
        <v>112</v>
      </c>
      <c r="G628" s="0" t="n">
        <v>27</v>
      </c>
      <c r="H628" s="0" t="s">
        <v>117</v>
      </c>
      <c r="I628" s="10" t="n">
        <v>42334</v>
      </c>
      <c r="J628" s="11" t="n">
        <v>0.575</v>
      </c>
      <c r="K628" s="0" t="n">
        <v>11</v>
      </c>
      <c r="L628" s="0" t="n">
        <v>11</v>
      </c>
      <c r="M628" s="0" t="n">
        <v>25</v>
      </c>
      <c r="N628" s="0" t="n">
        <v>25</v>
      </c>
      <c r="O628" s="0" t="n">
        <v>6049</v>
      </c>
    </row>
    <row r="629" customFormat="false" ht="15" hidden="false" customHeight="false" outlineLevel="0" collapsed="false">
      <c r="A629" s="0" t="s">
        <v>36</v>
      </c>
      <c r="B629" s="0" t="s">
        <v>73</v>
      </c>
      <c r="C629" s="0" t="s">
        <v>142</v>
      </c>
      <c r="D629" s="0" t="s">
        <v>185</v>
      </c>
      <c r="E629" s="0" t="s">
        <v>186</v>
      </c>
      <c r="F629" s="0" t="s">
        <v>112</v>
      </c>
      <c r="G629" s="0" t="n">
        <v>27</v>
      </c>
      <c r="H629" s="0" t="s">
        <v>117</v>
      </c>
      <c r="I629" s="10" t="n">
        <v>42334</v>
      </c>
      <c r="J629" s="11" t="n">
        <v>0.575694444444444</v>
      </c>
      <c r="K629" s="0" t="n">
        <v>12</v>
      </c>
      <c r="L629" s="0" t="n">
        <v>12</v>
      </c>
      <c r="M629" s="0" t="n">
        <v>5</v>
      </c>
      <c r="N629" s="0" t="n">
        <v>45</v>
      </c>
      <c r="O629" s="0" t="n">
        <v>4384</v>
      </c>
    </row>
    <row r="630" customFormat="false" ht="15" hidden="false" customHeight="false" outlineLevel="0" collapsed="false">
      <c r="A630" s="0" t="s">
        <v>36</v>
      </c>
      <c r="B630" s="0" t="s">
        <v>73</v>
      </c>
      <c r="C630" s="0" t="s">
        <v>142</v>
      </c>
      <c r="D630" s="0" t="s">
        <v>185</v>
      </c>
      <c r="E630" s="0" t="s">
        <v>186</v>
      </c>
      <c r="F630" s="0" t="s">
        <v>112</v>
      </c>
      <c r="G630" s="0" t="n">
        <v>27</v>
      </c>
      <c r="H630" s="0" t="s">
        <v>117</v>
      </c>
      <c r="I630" s="10" t="n">
        <v>42334</v>
      </c>
      <c r="J630" s="11" t="n">
        <v>0.576388888888889</v>
      </c>
      <c r="K630" s="0" t="n">
        <v>13</v>
      </c>
      <c r="L630" s="0" t="n">
        <v>13</v>
      </c>
      <c r="M630" s="0" t="n">
        <v>34</v>
      </c>
      <c r="N630" s="0" t="n">
        <v>3</v>
      </c>
      <c r="O630" s="0" t="n">
        <v>3742</v>
      </c>
    </row>
    <row r="631" customFormat="false" ht="15" hidden="false" customHeight="false" outlineLevel="0" collapsed="false">
      <c r="A631" s="0" t="s">
        <v>36</v>
      </c>
      <c r="B631" s="0" t="s">
        <v>73</v>
      </c>
      <c r="C631" s="0" t="s">
        <v>142</v>
      </c>
      <c r="D631" s="0" t="s">
        <v>185</v>
      </c>
      <c r="E631" s="0" t="s">
        <v>186</v>
      </c>
      <c r="F631" s="0" t="s">
        <v>112</v>
      </c>
      <c r="G631" s="0" t="n">
        <v>27</v>
      </c>
      <c r="H631" s="0" t="s">
        <v>117</v>
      </c>
      <c r="I631" s="10" t="n">
        <v>42334</v>
      </c>
      <c r="J631" s="11" t="n">
        <v>0.577777777777778</v>
      </c>
      <c r="K631" s="0" t="n">
        <v>14</v>
      </c>
      <c r="L631" s="0" t="n">
        <v>14</v>
      </c>
      <c r="M631" s="0" t="n">
        <v>35</v>
      </c>
      <c r="N631" s="0" t="n">
        <v>3</v>
      </c>
      <c r="O631" s="0" t="n">
        <v>6495</v>
      </c>
    </row>
    <row r="632" customFormat="false" ht="15" hidden="false" customHeight="false" outlineLevel="0" collapsed="false">
      <c r="A632" s="0" t="s">
        <v>95</v>
      </c>
    </row>
    <row r="634" customFormat="false" ht="15" hidden="false" customHeight="false" outlineLevel="0" collapsed="false">
      <c r="A634" s="0" t="s">
        <v>96</v>
      </c>
      <c r="B634" s="0" t="s">
        <v>97</v>
      </c>
      <c r="C634" s="0" t="s">
        <v>98</v>
      </c>
      <c r="D634" s="0" t="s">
        <v>99</v>
      </c>
      <c r="E634" s="0" t="s">
        <v>100</v>
      </c>
      <c r="F634" s="0" t="s">
        <v>101</v>
      </c>
      <c r="G634" s="0" t="s">
        <v>102</v>
      </c>
      <c r="H634" s="0" t="s">
        <v>103</v>
      </c>
      <c r="I634" s="0" t="s">
        <v>104</v>
      </c>
      <c r="J634" s="0" t="s">
        <v>16</v>
      </c>
      <c r="K634" s="0" t="s">
        <v>105</v>
      </c>
      <c r="L634" s="0" t="s">
        <v>106</v>
      </c>
      <c r="M634" s="0" t="s">
        <v>107</v>
      </c>
      <c r="N634" s="0" t="s">
        <v>108</v>
      </c>
      <c r="O634" s="0" t="s">
        <v>109</v>
      </c>
    </row>
    <row r="635" customFormat="false" ht="15" hidden="false" customHeight="false" outlineLevel="0" collapsed="false">
      <c r="A635" s="0" t="s">
        <v>38</v>
      </c>
      <c r="B635" s="0" t="s">
        <v>74</v>
      </c>
      <c r="C635" s="0" t="s">
        <v>110</v>
      </c>
      <c r="D635" s="0" t="s">
        <v>187</v>
      </c>
      <c r="E635" s="0" t="n">
        <v>4</v>
      </c>
      <c r="F635" s="0" t="s">
        <v>112</v>
      </c>
      <c r="G635" s="0" t="n">
        <v>23</v>
      </c>
      <c r="H635" s="0" t="s">
        <v>141</v>
      </c>
      <c r="I635" s="10" t="n">
        <v>42334</v>
      </c>
      <c r="J635" s="11" t="n">
        <v>0.604166666666667</v>
      </c>
      <c r="K635" s="0" t="n">
        <v>1</v>
      </c>
      <c r="L635" s="0" t="n">
        <v>1</v>
      </c>
      <c r="M635" s="0" t="n">
        <v>15</v>
      </c>
      <c r="N635" s="0" t="n">
        <v>5</v>
      </c>
      <c r="O635" s="0" t="n">
        <v>4710</v>
      </c>
    </row>
    <row r="636" customFormat="false" ht="15" hidden="false" customHeight="false" outlineLevel="0" collapsed="false">
      <c r="A636" s="0" t="s">
        <v>38</v>
      </c>
      <c r="B636" s="0" t="s">
        <v>74</v>
      </c>
      <c r="C636" s="0" t="s">
        <v>110</v>
      </c>
      <c r="D636" s="0" t="s">
        <v>187</v>
      </c>
      <c r="E636" s="0" t="n">
        <v>4</v>
      </c>
      <c r="F636" s="0" t="s">
        <v>112</v>
      </c>
      <c r="G636" s="0" t="n">
        <v>23</v>
      </c>
      <c r="H636" s="0" t="s">
        <v>141</v>
      </c>
      <c r="I636" s="10" t="n">
        <v>42334</v>
      </c>
      <c r="J636" s="11" t="n">
        <v>0.604861111111111</v>
      </c>
      <c r="K636" s="0" t="n">
        <v>2</v>
      </c>
      <c r="L636" s="0" t="n">
        <v>2</v>
      </c>
      <c r="M636" s="0" t="n">
        <v>45</v>
      </c>
      <c r="N636" s="0" t="n">
        <v>3</v>
      </c>
      <c r="O636" s="0" t="n">
        <v>5700</v>
      </c>
    </row>
    <row r="637" customFormat="false" ht="15" hidden="false" customHeight="false" outlineLevel="0" collapsed="false">
      <c r="A637" s="0" t="s">
        <v>38</v>
      </c>
      <c r="B637" s="0" t="s">
        <v>74</v>
      </c>
      <c r="C637" s="0" t="s">
        <v>110</v>
      </c>
      <c r="D637" s="0" t="s">
        <v>187</v>
      </c>
      <c r="E637" s="0" t="n">
        <v>4</v>
      </c>
      <c r="F637" s="0" t="s">
        <v>112</v>
      </c>
      <c r="G637" s="0" t="n">
        <v>23</v>
      </c>
      <c r="H637" s="0" t="s">
        <v>141</v>
      </c>
      <c r="I637" s="10" t="n">
        <v>42334</v>
      </c>
      <c r="J637" s="11" t="n">
        <v>0.60625</v>
      </c>
      <c r="K637" s="0" t="n">
        <v>3</v>
      </c>
      <c r="L637" s="0" t="n">
        <v>3</v>
      </c>
      <c r="M637" s="0" t="n">
        <v>6</v>
      </c>
      <c r="N637" s="0" t="n">
        <v>6</v>
      </c>
      <c r="O637" s="0" t="n">
        <v>2421</v>
      </c>
    </row>
    <row r="638" customFormat="false" ht="15" hidden="false" customHeight="false" outlineLevel="0" collapsed="false">
      <c r="A638" s="0" t="s">
        <v>38</v>
      </c>
      <c r="B638" s="0" t="s">
        <v>74</v>
      </c>
      <c r="C638" s="0" t="s">
        <v>110</v>
      </c>
      <c r="D638" s="0" t="s">
        <v>187</v>
      </c>
      <c r="E638" s="0" t="n">
        <v>4</v>
      </c>
      <c r="F638" s="0" t="s">
        <v>112</v>
      </c>
      <c r="G638" s="0" t="n">
        <v>23</v>
      </c>
      <c r="H638" s="0" t="s">
        <v>141</v>
      </c>
      <c r="I638" s="10" t="n">
        <v>42334</v>
      </c>
      <c r="J638" s="11" t="n">
        <v>0.606944444444444</v>
      </c>
      <c r="K638" s="0" t="n">
        <v>4</v>
      </c>
      <c r="L638" s="0" t="n">
        <v>4</v>
      </c>
      <c r="M638" s="0" t="n">
        <v>4</v>
      </c>
      <c r="N638" s="0" t="n">
        <v>4</v>
      </c>
      <c r="O638" s="0" t="n">
        <v>4614</v>
      </c>
    </row>
    <row r="639" customFormat="false" ht="15" hidden="false" customHeight="false" outlineLevel="0" collapsed="false">
      <c r="A639" s="0" t="s">
        <v>38</v>
      </c>
      <c r="B639" s="0" t="s">
        <v>74</v>
      </c>
      <c r="C639" s="0" t="s">
        <v>110</v>
      </c>
      <c r="D639" s="0" t="s">
        <v>187</v>
      </c>
      <c r="E639" s="0" t="n">
        <v>4</v>
      </c>
      <c r="F639" s="0" t="s">
        <v>112</v>
      </c>
      <c r="G639" s="0" t="n">
        <v>23</v>
      </c>
      <c r="H639" s="0" t="s">
        <v>141</v>
      </c>
      <c r="I639" s="10" t="n">
        <v>42334</v>
      </c>
      <c r="J639" s="11" t="n">
        <v>0.607638888888889</v>
      </c>
      <c r="K639" s="0" t="n">
        <v>5</v>
      </c>
      <c r="L639" s="0" t="n">
        <v>5</v>
      </c>
      <c r="M639" s="0" t="n">
        <v>5</v>
      </c>
      <c r="N639" s="0" t="n">
        <v>34</v>
      </c>
      <c r="O639" s="0" t="n">
        <v>5498</v>
      </c>
    </row>
    <row r="640" customFormat="false" ht="15" hidden="false" customHeight="false" outlineLevel="0" collapsed="false">
      <c r="A640" s="0" t="s">
        <v>38</v>
      </c>
      <c r="B640" s="0" t="s">
        <v>74</v>
      </c>
      <c r="C640" s="0" t="s">
        <v>110</v>
      </c>
      <c r="D640" s="0" t="s">
        <v>187</v>
      </c>
      <c r="E640" s="0" t="n">
        <v>4</v>
      </c>
      <c r="F640" s="0" t="s">
        <v>112</v>
      </c>
      <c r="G640" s="0" t="n">
        <v>23</v>
      </c>
      <c r="H640" s="0" t="s">
        <v>141</v>
      </c>
      <c r="I640" s="10" t="n">
        <v>42334</v>
      </c>
      <c r="J640" s="11" t="n">
        <v>0.609027777777778</v>
      </c>
      <c r="K640" s="0" t="n">
        <v>6</v>
      </c>
      <c r="L640" s="0" t="n">
        <v>6</v>
      </c>
      <c r="M640" s="0" t="n">
        <v>15</v>
      </c>
      <c r="N640" s="0" t="n">
        <v>4</v>
      </c>
      <c r="O640" s="0" t="n">
        <v>4956</v>
      </c>
    </row>
    <row r="641" customFormat="false" ht="15" hidden="false" customHeight="false" outlineLevel="0" collapsed="false">
      <c r="A641" s="0" t="s">
        <v>38</v>
      </c>
      <c r="B641" s="0" t="s">
        <v>74</v>
      </c>
      <c r="C641" s="0" t="s">
        <v>110</v>
      </c>
      <c r="D641" s="0" t="s">
        <v>187</v>
      </c>
      <c r="E641" s="0" t="n">
        <v>4</v>
      </c>
      <c r="F641" s="0" t="s">
        <v>112</v>
      </c>
      <c r="G641" s="0" t="n">
        <v>23</v>
      </c>
      <c r="H641" s="0" t="s">
        <v>141</v>
      </c>
      <c r="I641" s="10" t="n">
        <v>42334</v>
      </c>
      <c r="J641" s="11" t="n">
        <v>0.609722222222222</v>
      </c>
      <c r="K641" s="0" t="n">
        <v>7</v>
      </c>
      <c r="L641" s="0" t="n">
        <v>7</v>
      </c>
      <c r="M641" s="0" t="n">
        <v>345</v>
      </c>
      <c r="N641" s="0" t="n">
        <v>6</v>
      </c>
      <c r="O641" s="0" t="n">
        <v>5282</v>
      </c>
    </row>
    <row r="642" customFormat="false" ht="15" hidden="false" customHeight="false" outlineLevel="0" collapsed="false">
      <c r="A642" s="0" t="s">
        <v>38</v>
      </c>
      <c r="B642" s="0" t="s">
        <v>74</v>
      </c>
      <c r="C642" s="0" t="s">
        <v>110</v>
      </c>
      <c r="D642" s="0" t="s">
        <v>187</v>
      </c>
      <c r="E642" s="0" t="n">
        <v>4</v>
      </c>
      <c r="F642" s="0" t="s">
        <v>112</v>
      </c>
      <c r="G642" s="0" t="n">
        <v>23</v>
      </c>
      <c r="H642" s="0" t="s">
        <v>141</v>
      </c>
      <c r="I642" s="10" t="n">
        <v>42334</v>
      </c>
      <c r="J642" s="11" t="n">
        <v>0.611111111111111</v>
      </c>
      <c r="K642" s="0" t="n">
        <v>8</v>
      </c>
      <c r="L642" s="0" t="n">
        <v>8</v>
      </c>
      <c r="M642" s="0" t="n">
        <v>24</v>
      </c>
      <c r="N642" s="0" t="n">
        <v>4</v>
      </c>
      <c r="O642" s="0" t="n">
        <v>2880</v>
      </c>
    </row>
    <row r="643" customFormat="false" ht="15" hidden="false" customHeight="false" outlineLevel="0" collapsed="false">
      <c r="A643" s="0" t="s">
        <v>38</v>
      </c>
      <c r="B643" s="0" t="s">
        <v>74</v>
      </c>
      <c r="C643" s="0" t="s">
        <v>110</v>
      </c>
      <c r="D643" s="0" t="s">
        <v>187</v>
      </c>
      <c r="E643" s="0" t="n">
        <v>4</v>
      </c>
      <c r="F643" s="0" t="s">
        <v>112</v>
      </c>
      <c r="G643" s="0" t="n">
        <v>23</v>
      </c>
      <c r="H643" s="0" t="s">
        <v>141</v>
      </c>
      <c r="I643" s="10" t="n">
        <v>42334</v>
      </c>
      <c r="J643" s="11" t="n">
        <v>0.611805555555556</v>
      </c>
      <c r="K643" s="0" t="n">
        <v>9</v>
      </c>
      <c r="L643" s="0" t="n">
        <v>9</v>
      </c>
      <c r="M643" s="0" t="n">
        <v>6</v>
      </c>
      <c r="N643" s="0" t="n">
        <v>1</v>
      </c>
      <c r="O643" s="0" t="n">
        <v>4022</v>
      </c>
    </row>
    <row r="644" customFormat="false" ht="15" hidden="false" customHeight="false" outlineLevel="0" collapsed="false">
      <c r="A644" s="0" t="s">
        <v>38</v>
      </c>
      <c r="B644" s="0" t="s">
        <v>74</v>
      </c>
      <c r="C644" s="0" t="s">
        <v>110</v>
      </c>
      <c r="D644" s="0" t="s">
        <v>187</v>
      </c>
      <c r="E644" s="0" t="n">
        <v>4</v>
      </c>
      <c r="F644" s="0" t="s">
        <v>112</v>
      </c>
      <c r="G644" s="0" t="n">
        <v>23</v>
      </c>
      <c r="H644" s="0" t="s">
        <v>141</v>
      </c>
      <c r="I644" s="10" t="n">
        <v>42334</v>
      </c>
      <c r="J644" s="11" t="n">
        <v>0.6125</v>
      </c>
      <c r="K644" s="0" t="n">
        <v>10</v>
      </c>
      <c r="L644" s="0" t="n">
        <v>10</v>
      </c>
      <c r="M644" s="0" t="n">
        <v>4</v>
      </c>
      <c r="N644" s="0" t="n">
        <v>4</v>
      </c>
      <c r="O644" s="0" t="n">
        <v>3056</v>
      </c>
    </row>
    <row r="645" customFormat="false" ht="15" hidden="false" customHeight="false" outlineLevel="0" collapsed="false">
      <c r="A645" s="0" t="s">
        <v>38</v>
      </c>
      <c r="B645" s="0" t="s">
        <v>74</v>
      </c>
      <c r="C645" s="0" t="s">
        <v>110</v>
      </c>
      <c r="D645" s="0" t="s">
        <v>187</v>
      </c>
      <c r="E645" s="0" t="n">
        <v>4</v>
      </c>
      <c r="F645" s="0" t="s">
        <v>112</v>
      </c>
      <c r="G645" s="0" t="n">
        <v>23</v>
      </c>
      <c r="H645" s="0" t="s">
        <v>141</v>
      </c>
      <c r="I645" s="10" t="n">
        <v>42334</v>
      </c>
      <c r="J645" s="11" t="n">
        <v>0.613194444444444</v>
      </c>
      <c r="K645" s="0" t="n">
        <v>11</v>
      </c>
      <c r="L645" s="0" t="n">
        <v>11</v>
      </c>
      <c r="M645" s="0" t="n">
        <v>25</v>
      </c>
      <c r="N645" s="0" t="n">
        <v>5</v>
      </c>
      <c r="O645" s="0" t="n">
        <v>4844</v>
      </c>
    </row>
    <row r="646" customFormat="false" ht="15" hidden="false" customHeight="false" outlineLevel="0" collapsed="false">
      <c r="A646" s="0" t="s">
        <v>38</v>
      </c>
      <c r="B646" s="0" t="s">
        <v>74</v>
      </c>
      <c r="C646" s="0" t="s">
        <v>110</v>
      </c>
      <c r="D646" s="0" t="s">
        <v>187</v>
      </c>
      <c r="E646" s="0" t="n">
        <v>4</v>
      </c>
      <c r="F646" s="0" t="s">
        <v>112</v>
      </c>
      <c r="G646" s="0" t="n">
        <v>23</v>
      </c>
      <c r="H646" s="0" t="s">
        <v>141</v>
      </c>
      <c r="I646" s="10" t="n">
        <v>42334</v>
      </c>
      <c r="J646" s="11" t="n">
        <v>0.613888888888889</v>
      </c>
      <c r="K646" s="0" t="n">
        <v>12</v>
      </c>
      <c r="L646" s="0" t="n">
        <v>12</v>
      </c>
      <c r="M646" s="0" t="n">
        <v>5</v>
      </c>
      <c r="N646" s="0" t="n">
        <v>6</v>
      </c>
      <c r="O646" s="0" t="n">
        <v>5430</v>
      </c>
    </row>
    <row r="647" customFormat="false" ht="15" hidden="false" customHeight="false" outlineLevel="0" collapsed="false">
      <c r="A647" s="0" t="s">
        <v>38</v>
      </c>
      <c r="B647" s="0" t="s">
        <v>74</v>
      </c>
      <c r="C647" s="0" t="s">
        <v>110</v>
      </c>
      <c r="D647" s="0" t="s">
        <v>187</v>
      </c>
      <c r="E647" s="0" t="n">
        <v>4</v>
      </c>
      <c r="F647" s="0" t="s">
        <v>112</v>
      </c>
      <c r="G647" s="0" t="n">
        <v>23</v>
      </c>
      <c r="H647" s="0" t="s">
        <v>141</v>
      </c>
      <c r="I647" s="10" t="n">
        <v>42334</v>
      </c>
      <c r="J647" s="11" t="n">
        <v>0.615277777777778</v>
      </c>
      <c r="K647" s="0" t="n">
        <v>13</v>
      </c>
      <c r="L647" s="0" t="n">
        <v>13</v>
      </c>
      <c r="M647" s="0" t="n">
        <v>34</v>
      </c>
      <c r="N647" s="0" t="n">
        <v>4</v>
      </c>
      <c r="O647" s="0" t="n">
        <v>4805</v>
      </c>
    </row>
    <row r="648" customFormat="false" ht="15" hidden="false" customHeight="false" outlineLevel="0" collapsed="false">
      <c r="A648" s="0" t="s">
        <v>38</v>
      </c>
      <c r="B648" s="0" t="s">
        <v>74</v>
      </c>
      <c r="C648" s="0" t="s">
        <v>110</v>
      </c>
      <c r="D648" s="0" t="s">
        <v>187</v>
      </c>
      <c r="E648" s="0" t="n">
        <v>4</v>
      </c>
      <c r="F648" s="0" t="s">
        <v>112</v>
      </c>
      <c r="G648" s="0" t="n">
        <v>23</v>
      </c>
      <c r="H648" s="0" t="s">
        <v>141</v>
      </c>
      <c r="I648" s="10" t="n">
        <v>42334</v>
      </c>
      <c r="J648" s="11" t="n">
        <v>0.615972222222222</v>
      </c>
      <c r="K648" s="0" t="n">
        <v>14</v>
      </c>
      <c r="L648" s="0" t="n">
        <v>14</v>
      </c>
      <c r="M648" s="0" t="n">
        <v>35</v>
      </c>
      <c r="N648" s="0" t="n">
        <v>5</v>
      </c>
      <c r="O648" s="0" t="n">
        <v>5398</v>
      </c>
    </row>
    <row r="650" customFormat="false" ht="15" hidden="false" customHeight="false" outlineLevel="0" collapsed="false">
      <c r="A650" s="0" t="s">
        <v>95</v>
      </c>
    </row>
    <row r="652" customFormat="false" ht="15" hidden="false" customHeight="false" outlineLevel="0" collapsed="false">
      <c r="A652" s="0" t="s">
        <v>96</v>
      </c>
      <c r="B652" s="0" t="s">
        <v>97</v>
      </c>
      <c r="C652" s="0" t="s">
        <v>98</v>
      </c>
      <c r="D652" s="0" t="s">
        <v>99</v>
      </c>
      <c r="E652" s="0" t="s">
        <v>100</v>
      </c>
      <c r="F652" s="0" t="s">
        <v>101</v>
      </c>
      <c r="G652" s="0" t="s">
        <v>102</v>
      </c>
      <c r="H652" s="0" t="s">
        <v>103</v>
      </c>
      <c r="I652" s="0" t="s">
        <v>104</v>
      </c>
      <c r="J652" s="0" t="s">
        <v>16</v>
      </c>
      <c r="K652" s="0" t="s">
        <v>105</v>
      </c>
      <c r="L652" s="0" t="s">
        <v>106</v>
      </c>
      <c r="M652" s="0" t="s">
        <v>107</v>
      </c>
      <c r="N652" s="0" t="s">
        <v>108</v>
      </c>
      <c r="O652" s="0" t="s">
        <v>109</v>
      </c>
    </row>
    <row r="653" customFormat="false" ht="15" hidden="false" customHeight="false" outlineLevel="0" collapsed="false">
      <c r="A653" s="0" t="s">
        <v>40</v>
      </c>
      <c r="B653" s="0" t="s">
        <v>75</v>
      </c>
      <c r="C653" s="0" t="s">
        <v>142</v>
      </c>
      <c r="D653" s="0" t="s">
        <v>188</v>
      </c>
      <c r="E653" s="0" t="s">
        <v>145</v>
      </c>
      <c r="F653" s="0" t="s">
        <v>112</v>
      </c>
      <c r="G653" s="0" t="n">
        <v>25</v>
      </c>
      <c r="H653" s="0" t="s">
        <v>189</v>
      </c>
      <c r="I653" s="10" t="n">
        <v>42334</v>
      </c>
      <c r="J653" s="11" t="n">
        <v>0.659722222222222</v>
      </c>
      <c r="K653" s="0" t="n">
        <v>1</v>
      </c>
      <c r="L653" s="0" t="n">
        <v>1</v>
      </c>
      <c r="M653" s="0" t="n">
        <v>15</v>
      </c>
      <c r="N653" s="0" t="n">
        <v>123</v>
      </c>
      <c r="O653" s="0" t="n">
        <v>6336</v>
      </c>
    </row>
    <row r="654" customFormat="false" ht="15" hidden="false" customHeight="false" outlineLevel="0" collapsed="false">
      <c r="A654" s="0" t="s">
        <v>40</v>
      </c>
      <c r="B654" s="0" t="s">
        <v>75</v>
      </c>
      <c r="C654" s="0" t="s">
        <v>142</v>
      </c>
      <c r="D654" s="0" t="s">
        <v>188</v>
      </c>
      <c r="E654" s="0" t="s">
        <v>145</v>
      </c>
      <c r="F654" s="0" t="s">
        <v>112</v>
      </c>
      <c r="G654" s="0" t="n">
        <v>25</v>
      </c>
      <c r="H654" s="0" t="s">
        <v>189</v>
      </c>
      <c r="I654" s="10" t="n">
        <v>42334</v>
      </c>
      <c r="J654" s="11" t="n">
        <v>0.661111111111111</v>
      </c>
      <c r="K654" s="0" t="n">
        <v>2</v>
      </c>
      <c r="L654" s="0" t="n">
        <v>2</v>
      </c>
      <c r="M654" s="0" t="n">
        <v>45</v>
      </c>
      <c r="N654" s="0" t="n">
        <v>145</v>
      </c>
      <c r="O654" s="0" t="n">
        <v>6870</v>
      </c>
    </row>
    <row r="655" customFormat="false" ht="15" hidden="false" customHeight="false" outlineLevel="0" collapsed="false">
      <c r="A655" s="0" t="s">
        <v>40</v>
      </c>
      <c r="B655" s="0" t="s">
        <v>75</v>
      </c>
      <c r="C655" s="0" t="s">
        <v>142</v>
      </c>
      <c r="D655" s="0" t="s">
        <v>188</v>
      </c>
      <c r="E655" s="0" t="s">
        <v>145</v>
      </c>
      <c r="F655" s="0" t="s">
        <v>112</v>
      </c>
      <c r="G655" s="0" t="n">
        <v>25</v>
      </c>
      <c r="H655" s="0" t="s">
        <v>189</v>
      </c>
      <c r="I655" s="10" t="n">
        <v>42334</v>
      </c>
      <c r="J655" s="11" t="n">
        <v>0.6625</v>
      </c>
      <c r="K655" s="0" t="n">
        <v>3</v>
      </c>
      <c r="L655" s="0" t="n">
        <v>3</v>
      </c>
      <c r="M655" s="0" t="n">
        <v>6</v>
      </c>
      <c r="N655" s="0" t="n">
        <v>135</v>
      </c>
      <c r="O655" s="0" t="n">
        <v>2249</v>
      </c>
    </row>
    <row r="656" customFormat="false" ht="15" hidden="false" customHeight="false" outlineLevel="0" collapsed="false">
      <c r="A656" s="0" t="s">
        <v>40</v>
      </c>
      <c r="B656" s="0" t="s">
        <v>75</v>
      </c>
      <c r="C656" s="0" t="s">
        <v>142</v>
      </c>
      <c r="D656" s="0" t="s">
        <v>188</v>
      </c>
      <c r="E656" s="0" t="s">
        <v>145</v>
      </c>
      <c r="F656" s="0" t="s">
        <v>112</v>
      </c>
      <c r="G656" s="0" t="n">
        <v>25</v>
      </c>
      <c r="H656" s="0" t="s">
        <v>189</v>
      </c>
      <c r="I656" s="10" t="n">
        <v>42334</v>
      </c>
      <c r="J656" s="11" t="n">
        <v>0.663194444444444</v>
      </c>
      <c r="K656" s="0" t="n">
        <v>4</v>
      </c>
      <c r="L656" s="0" t="n">
        <v>4</v>
      </c>
      <c r="M656" s="0" t="n">
        <v>4</v>
      </c>
      <c r="N656" s="0" t="n">
        <v>2</v>
      </c>
      <c r="O656" s="0" t="n">
        <v>4508</v>
      </c>
    </row>
    <row r="657" customFormat="false" ht="15" hidden="false" customHeight="false" outlineLevel="0" collapsed="false">
      <c r="A657" s="0" t="s">
        <v>40</v>
      </c>
      <c r="B657" s="0" t="s">
        <v>75</v>
      </c>
      <c r="C657" s="0" t="s">
        <v>142</v>
      </c>
      <c r="D657" s="0" t="s">
        <v>188</v>
      </c>
      <c r="E657" s="0" t="s">
        <v>145</v>
      </c>
      <c r="F657" s="0" t="s">
        <v>112</v>
      </c>
      <c r="G657" s="0" t="n">
        <v>25</v>
      </c>
      <c r="H657" s="0" t="s">
        <v>189</v>
      </c>
      <c r="I657" s="10" t="n">
        <v>42334</v>
      </c>
      <c r="J657" s="11" t="n">
        <v>0.663888888888889</v>
      </c>
      <c r="K657" s="0" t="n">
        <v>5</v>
      </c>
      <c r="L657" s="0" t="n">
        <v>5</v>
      </c>
      <c r="M657" s="0" t="n">
        <v>5</v>
      </c>
      <c r="N657" s="0" t="n">
        <v>5</v>
      </c>
      <c r="O657" s="0" t="n">
        <v>3662</v>
      </c>
    </row>
    <row r="658" customFormat="false" ht="15" hidden="false" customHeight="false" outlineLevel="0" collapsed="false">
      <c r="A658" s="0" t="s">
        <v>40</v>
      </c>
      <c r="B658" s="0" t="s">
        <v>75</v>
      </c>
      <c r="C658" s="0" t="s">
        <v>142</v>
      </c>
      <c r="D658" s="0" t="s">
        <v>188</v>
      </c>
      <c r="E658" s="0" t="s">
        <v>145</v>
      </c>
      <c r="F658" s="0" t="s">
        <v>112</v>
      </c>
      <c r="G658" s="0" t="n">
        <v>25</v>
      </c>
      <c r="H658" s="0" t="s">
        <v>189</v>
      </c>
      <c r="I658" s="10" t="n">
        <v>42334</v>
      </c>
      <c r="J658" s="11" t="n">
        <v>0.665277777777778</v>
      </c>
      <c r="K658" s="0" t="n">
        <v>6</v>
      </c>
      <c r="L658" s="0" t="n">
        <v>6</v>
      </c>
      <c r="M658" s="0" t="n">
        <v>15</v>
      </c>
      <c r="N658" s="0" t="n">
        <v>1</v>
      </c>
      <c r="O658" s="0" t="n">
        <v>6764</v>
      </c>
    </row>
    <row r="659" customFormat="false" ht="15" hidden="false" customHeight="false" outlineLevel="0" collapsed="false">
      <c r="A659" s="0" t="s">
        <v>40</v>
      </c>
      <c r="B659" s="0" t="s">
        <v>75</v>
      </c>
      <c r="C659" s="0" t="s">
        <v>142</v>
      </c>
      <c r="D659" s="0" t="s">
        <v>188</v>
      </c>
      <c r="E659" s="0" t="s">
        <v>145</v>
      </c>
      <c r="F659" s="0" t="s">
        <v>112</v>
      </c>
      <c r="G659" s="0" t="n">
        <v>25</v>
      </c>
      <c r="H659" s="0" t="s">
        <v>189</v>
      </c>
      <c r="I659" s="10" t="n">
        <v>42334</v>
      </c>
      <c r="J659" s="11" t="n">
        <v>0.665972222222222</v>
      </c>
      <c r="K659" s="0" t="n">
        <v>7</v>
      </c>
      <c r="L659" s="0" t="n">
        <v>7</v>
      </c>
      <c r="M659" s="0" t="n">
        <v>345</v>
      </c>
      <c r="N659" s="0" t="n">
        <v>5</v>
      </c>
      <c r="O659" s="0" t="n">
        <v>5634</v>
      </c>
    </row>
    <row r="660" customFormat="false" ht="15" hidden="false" customHeight="false" outlineLevel="0" collapsed="false">
      <c r="A660" s="0" t="s">
        <v>40</v>
      </c>
      <c r="B660" s="0" t="s">
        <v>75</v>
      </c>
      <c r="C660" s="0" t="s">
        <v>142</v>
      </c>
      <c r="D660" s="0" t="s">
        <v>188</v>
      </c>
      <c r="E660" s="0" t="s">
        <v>145</v>
      </c>
      <c r="F660" s="0" t="s">
        <v>112</v>
      </c>
      <c r="G660" s="0" t="n">
        <v>25</v>
      </c>
      <c r="H660" s="0" t="s">
        <v>189</v>
      </c>
      <c r="I660" s="10" t="n">
        <v>42334</v>
      </c>
      <c r="J660" s="11" t="n">
        <v>0.667361111111111</v>
      </c>
      <c r="K660" s="0" t="n">
        <v>8</v>
      </c>
      <c r="L660" s="0" t="n">
        <v>8</v>
      </c>
      <c r="M660" s="0" t="n">
        <v>24</v>
      </c>
      <c r="N660" s="0" t="n">
        <v>123</v>
      </c>
      <c r="O660" s="0" t="n">
        <v>5071</v>
      </c>
    </row>
    <row r="661" customFormat="false" ht="15" hidden="false" customHeight="false" outlineLevel="0" collapsed="false">
      <c r="A661" s="0" t="s">
        <v>40</v>
      </c>
      <c r="B661" s="0" t="s">
        <v>75</v>
      </c>
      <c r="C661" s="0" t="s">
        <v>142</v>
      </c>
      <c r="D661" s="0" t="s">
        <v>188</v>
      </c>
      <c r="E661" s="0" t="s">
        <v>145</v>
      </c>
      <c r="F661" s="0" t="s">
        <v>112</v>
      </c>
      <c r="G661" s="0" t="n">
        <v>25</v>
      </c>
      <c r="H661" s="0" t="s">
        <v>189</v>
      </c>
      <c r="I661" s="10" t="n">
        <v>42334</v>
      </c>
      <c r="J661" s="11" t="n">
        <v>0.668055555555556</v>
      </c>
      <c r="K661" s="0" t="n">
        <v>9</v>
      </c>
      <c r="L661" s="0" t="n">
        <v>9</v>
      </c>
      <c r="M661" s="0" t="n">
        <v>6</v>
      </c>
      <c r="N661" s="0" t="n">
        <v>6</v>
      </c>
      <c r="O661" s="0" t="n">
        <v>4813</v>
      </c>
    </row>
    <row r="662" customFormat="false" ht="15" hidden="false" customHeight="false" outlineLevel="0" collapsed="false">
      <c r="A662" s="0" t="s">
        <v>40</v>
      </c>
      <c r="B662" s="0" t="s">
        <v>75</v>
      </c>
      <c r="C662" s="0" t="s">
        <v>142</v>
      </c>
      <c r="D662" s="0" t="s">
        <v>188</v>
      </c>
      <c r="E662" s="0" t="s">
        <v>145</v>
      </c>
      <c r="F662" s="0" t="s">
        <v>112</v>
      </c>
      <c r="G662" s="0" t="n">
        <v>25</v>
      </c>
      <c r="H662" s="0" t="s">
        <v>189</v>
      </c>
      <c r="I662" s="10" t="n">
        <v>42334</v>
      </c>
      <c r="J662" s="11" t="n">
        <v>0.669444444444444</v>
      </c>
      <c r="K662" s="0" t="n">
        <v>10</v>
      </c>
      <c r="L662" s="0" t="n">
        <v>10</v>
      </c>
      <c r="M662" s="0" t="n">
        <v>4</v>
      </c>
      <c r="N662" s="0" t="n">
        <v>234</v>
      </c>
      <c r="O662" s="0" t="n">
        <v>2993</v>
      </c>
    </row>
    <row r="663" customFormat="false" ht="15" hidden="false" customHeight="false" outlineLevel="0" collapsed="false">
      <c r="A663" s="0" t="s">
        <v>40</v>
      </c>
      <c r="B663" s="0" t="s">
        <v>75</v>
      </c>
      <c r="C663" s="0" t="s">
        <v>142</v>
      </c>
      <c r="D663" s="0" t="s">
        <v>188</v>
      </c>
      <c r="E663" s="0" t="s">
        <v>145</v>
      </c>
      <c r="F663" s="0" t="s">
        <v>112</v>
      </c>
      <c r="G663" s="0" t="n">
        <v>25</v>
      </c>
      <c r="H663" s="0" t="s">
        <v>189</v>
      </c>
      <c r="I663" s="10" t="n">
        <v>42334</v>
      </c>
      <c r="J663" s="11" t="n">
        <v>0.670138888888889</v>
      </c>
      <c r="K663" s="0" t="n">
        <v>11</v>
      </c>
      <c r="L663" s="0" t="n">
        <v>11</v>
      </c>
      <c r="M663" s="0" t="n">
        <v>25</v>
      </c>
      <c r="N663" s="0" t="n">
        <v>6</v>
      </c>
      <c r="O663" s="0" t="n">
        <v>5612</v>
      </c>
    </row>
    <row r="664" customFormat="false" ht="15" hidden="false" customHeight="false" outlineLevel="0" collapsed="false">
      <c r="A664" s="0" t="s">
        <v>40</v>
      </c>
      <c r="B664" s="0" t="s">
        <v>75</v>
      </c>
      <c r="C664" s="0" t="s">
        <v>142</v>
      </c>
      <c r="D664" s="0" t="s">
        <v>188</v>
      </c>
      <c r="E664" s="0" t="s">
        <v>145</v>
      </c>
      <c r="F664" s="0" t="s">
        <v>112</v>
      </c>
      <c r="G664" s="0" t="n">
        <v>25</v>
      </c>
      <c r="H664" s="0" t="s">
        <v>189</v>
      </c>
      <c r="I664" s="10" t="n">
        <v>42334</v>
      </c>
      <c r="J664" s="11" t="n">
        <v>0.671527777777778</v>
      </c>
      <c r="K664" s="0" t="n">
        <v>12</v>
      </c>
      <c r="L664" s="0" t="n">
        <v>12</v>
      </c>
      <c r="M664" s="0" t="n">
        <v>5</v>
      </c>
      <c r="N664" s="0" t="n">
        <v>1234</v>
      </c>
      <c r="O664" s="0" t="n">
        <v>5548</v>
      </c>
    </row>
    <row r="665" customFormat="false" ht="15" hidden="false" customHeight="false" outlineLevel="0" collapsed="false">
      <c r="A665" s="0" t="s">
        <v>40</v>
      </c>
      <c r="B665" s="0" t="s">
        <v>75</v>
      </c>
      <c r="C665" s="0" t="s">
        <v>142</v>
      </c>
      <c r="D665" s="0" t="s">
        <v>188</v>
      </c>
      <c r="E665" s="0" t="s">
        <v>145</v>
      </c>
      <c r="F665" s="0" t="s">
        <v>112</v>
      </c>
      <c r="G665" s="0" t="n">
        <v>25</v>
      </c>
      <c r="H665" s="0" t="s">
        <v>189</v>
      </c>
      <c r="I665" s="10" t="n">
        <v>42334</v>
      </c>
      <c r="J665" s="11" t="n">
        <v>0.672222222222222</v>
      </c>
      <c r="K665" s="0" t="n">
        <v>13</v>
      </c>
      <c r="L665" s="0" t="n">
        <v>13</v>
      </c>
      <c r="M665" s="0" t="n">
        <v>34</v>
      </c>
      <c r="N665" s="0" t="n">
        <v>14</v>
      </c>
      <c r="O665" s="0" t="n">
        <v>4485</v>
      </c>
    </row>
    <row r="666" customFormat="false" ht="15" hidden="false" customHeight="false" outlineLevel="0" collapsed="false">
      <c r="A666" s="0" t="s">
        <v>40</v>
      </c>
      <c r="B666" s="0" t="s">
        <v>75</v>
      </c>
      <c r="C666" s="0" t="s">
        <v>142</v>
      </c>
      <c r="D666" s="0" t="s">
        <v>188</v>
      </c>
      <c r="E666" s="0" t="s">
        <v>145</v>
      </c>
      <c r="F666" s="0" t="s">
        <v>112</v>
      </c>
      <c r="G666" s="0" t="n">
        <v>25</v>
      </c>
      <c r="H666" s="0" t="s">
        <v>189</v>
      </c>
      <c r="I666" s="10" t="n">
        <v>42334</v>
      </c>
      <c r="J666" s="11" t="n">
        <v>0.672916666666667</v>
      </c>
      <c r="K666" s="0" t="n">
        <v>14</v>
      </c>
      <c r="L666" s="0" t="n">
        <v>14</v>
      </c>
      <c r="M666" s="0" t="n">
        <v>35</v>
      </c>
      <c r="N666" s="0" t="n">
        <v>6</v>
      </c>
      <c r="O666" s="0" t="n">
        <v>7816</v>
      </c>
    </row>
    <row r="667" customFormat="false" ht="15" hidden="false" customHeight="false" outlineLevel="0" collapsed="false">
      <c r="A667" s="0" t="s">
        <v>95</v>
      </c>
    </row>
    <row r="669" customFormat="false" ht="15" hidden="false" customHeight="false" outlineLevel="0" collapsed="false">
      <c r="A669" s="0" t="s">
        <v>96</v>
      </c>
      <c r="B669" s="0" t="s">
        <v>97</v>
      </c>
      <c r="C669" s="0" t="s">
        <v>98</v>
      </c>
      <c r="D669" s="0" t="s">
        <v>99</v>
      </c>
      <c r="E669" s="0" t="s">
        <v>100</v>
      </c>
      <c r="F669" s="0" t="s">
        <v>101</v>
      </c>
      <c r="G669" s="0" t="s">
        <v>102</v>
      </c>
      <c r="H669" s="0" t="s">
        <v>103</v>
      </c>
      <c r="I669" s="0" t="s">
        <v>104</v>
      </c>
      <c r="J669" s="0" t="s">
        <v>16</v>
      </c>
      <c r="K669" s="0" t="s">
        <v>105</v>
      </c>
      <c r="L669" s="0" t="s">
        <v>106</v>
      </c>
      <c r="M669" s="0" t="s">
        <v>107</v>
      </c>
      <c r="N669" s="0" t="s">
        <v>108</v>
      </c>
      <c r="O669" s="0" t="s">
        <v>109</v>
      </c>
    </row>
    <row r="670" customFormat="false" ht="15" hidden="false" customHeight="false" outlineLevel="0" collapsed="false">
      <c r="A670" s="0" t="s">
        <v>36</v>
      </c>
      <c r="B670" s="0" t="s">
        <v>76</v>
      </c>
      <c r="C670" s="0" t="s">
        <v>110</v>
      </c>
      <c r="D670" s="0" t="s">
        <v>190</v>
      </c>
      <c r="E670" s="0" t="n">
        <v>3</v>
      </c>
      <c r="F670" s="0" t="s">
        <v>112</v>
      </c>
      <c r="G670" s="0" t="n">
        <v>21</v>
      </c>
      <c r="H670" s="0" t="s">
        <v>113</v>
      </c>
      <c r="I670" s="10" t="n">
        <v>42334</v>
      </c>
      <c r="J670" s="11" t="n">
        <v>0.698611111111111</v>
      </c>
      <c r="K670" s="0" t="n">
        <v>1</v>
      </c>
      <c r="L670" s="0" t="n">
        <v>1</v>
      </c>
      <c r="M670" s="0" t="n">
        <v>15</v>
      </c>
      <c r="N670" s="0" t="n">
        <v>2</v>
      </c>
      <c r="O670" s="0" t="n">
        <v>1703</v>
      </c>
    </row>
    <row r="671" customFormat="false" ht="15" hidden="false" customHeight="false" outlineLevel="0" collapsed="false">
      <c r="A671" s="0" t="s">
        <v>36</v>
      </c>
      <c r="B671" s="0" t="s">
        <v>76</v>
      </c>
      <c r="C671" s="0" t="s">
        <v>110</v>
      </c>
      <c r="D671" s="0" t="s">
        <v>190</v>
      </c>
      <c r="E671" s="0" t="n">
        <v>3</v>
      </c>
      <c r="F671" s="0" t="s">
        <v>112</v>
      </c>
      <c r="G671" s="0" t="n">
        <v>21</v>
      </c>
      <c r="H671" s="0" t="s">
        <v>113</v>
      </c>
      <c r="I671" s="10" t="n">
        <v>42334</v>
      </c>
      <c r="J671" s="11" t="n">
        <v>0.699305555555556</v>
      </c>
      <c r="K671" s="0" t="n">
        <v>2</v>
      </c>
      <c r="L671" s="0" t="n">
        <v>2</v>
      </c>
      <c r="M671" s="0" t="n">
        <v>45</v>
      </c>
      <c r="N671" s="0" t="n">
        <v>1</v>
      </c>
      <c r="O671" s="0" t="n">
        <v>1766</v>
      </c>
    </row>
    <row r="672" customFormat="false" ht="15" hidden="false" customHeight="false" outlineLevel="0" collapsed="false">
      <c r="A672" s="0" t="s">
        <v>36</v>
      </c>
      <c r="B672" s="0" t="s">
        <v>76</v>
      </c>
      <c r="C672" s="0" t="s">
        <v>110</v>
      </c>
      <c r="D672" s="0" t="s">
        <v>190</v>
      </c>
      <c r="E672" s="0" t="n">
        <v>3</v>
      </c>
      <c r="F672" s="0" t="s">
        <v>112</v>
      </c>
      <c r="G672" s="0" t="n">
        <v>21</v>
      </c>
      <c r="H672" s="0" t="s">
        <v>113</v>
      </c>
      <c r="I672" s="10" t="n">
        <v>42334</v>
      </c>
      <c r="J672" s="11" t="n">
        <v>0.699305555555556</v>
      </c>
      <c r="K672" s="0" t="n">
        <v>3</v>
      </c>
      <c r="L672" s="0" t="n">
        <v>3</v>
      </c>
      <c r="M672" s="0" t="n">
        <v>6</v>
      </c>
      <c r="N672" s="0" t="n">
        <v>5</v>
      </c>
      <c r="O672" s="0" t="n">
        <v>813</v>
      </c>
    </row>
    <row r="673" customFormat="false" ht="15" hidden="false" customHeight="false" outlineLevel="0" collapsed="false">
      <c r="A673" s="0" t="s">
        <v>36</v>
      </c>
      <c r="B673" s="0" t="s">
        <v>76</v>
      </c>
      <c r="C673" s="0" t="s">
        <v>110</v>
      </c>
      <c r="D673" s="0" t="s">
        <v>190</v>
      </c>
      <c r="E673" s="0" t="n">
        <v>3</v>
      </c>
      <c r="F673" s="0" t="s">
        <v>112</v>
      </c>
      <c r="G673" s="0" t="n">
        <v>21</v>
      </c>
      <c r="H673" s="0" t="s">
        <v>113</v>
      </c>
      <c r="I673" s="10" t="n">
        <v>42334</v>
      </c>
      <c r="J673" s="11" t="n">
        <v>0.7</v>
      </c>
      <c r="K673" s="0" t="n">
        <v>4</v>
      </c>
      <c r="L673" s="0" t="n">
        <v>4</v>
      </c>
      <c r="M673" s="0" t="n">
        <v>4</v>
      </c>
      <c r="N673" s="0" t="n">
        <v>4</v>
      </c>
      <c r="O673" s="0" t="n">
        <v>1985</v>
      </c>
    </row>
    <row r="674" customFormat="false" ht="15" hidden="false" customHeight="false" outlineLevel="0" collapsed="false">
      <c r="A674" s="0" t="s">
        <v>36</v>
      </c>
      <c r="B674" s="0" t="s">
        <v>76</v>
      </c>
      <c r="C674" s="0" t="s">
        <v>110</v>
      </c>
      <c r="D674" s="0" t="s">
        <v>190</v>
      </c>
      <c r="E674" s="0" t="n">
        <v>3</v>
      </c>
      <c r="F674" s="0" t="s">
        <v>112</v>
      </c>
      <c r="G674" s="0" t="n">
        <v>21</v>
      </c>
      <c r="H674" s="0" t="s">
        <v>113</v>
      </c>
      <c r="I674" s="10" t="n">
        <v>42334</v>
      </c>
      <c r="J674" s="11" t="n">
        <v>0.700694444444444</v>
      </c>
      <c r="K674" s="0" t="n">
        <v>5</v>
      </c>
      <c r="L674" s="0" t="n">
        <v>5</v>
      </c>
      <c r="M674" s="0" t="n">
        <v>5</v>
      </c>
      <c r="N674" s="0" t="n">
        <v>5</v>
      </c>
      <c r="O674" s="0" t="n">
        <v>1618</v>
      </c>
    </row>
    <row r="675" customFormat="false" ht="15" hidden="false" customHeight="false" outlineLevel="0" collapsed="false">
      <c r="A675" s="0" t="s">
        <v>36</v>
      </c>
      <c r="B675" s="0" t="s">
        <v>76</v>
      </c>
      <c r="C675" s="0" t="s">
        <v>110</v>
      </c>
      <c r="D675" s="0" t="s">
        <v>190</v>
      </c>
      <c r="E675" s="0" t="n">
        <v>3</v>
      </c>
      <c r="F675" s="0" t="s">
        <v>112</v>
      </c>
      <c r="G675" s="0" t="n">
        <v>21</v>
      </c>
      <c r="H675" s="0" t="s">
        <v>113</v>
      </c>
      <c r="I675" s="10" t="n">
        <v>42334</v>
      </c>
      <c r="J675" s="11" t="n">
        <v>0.701388888888889</v>
      </c>
      <c r="K675" s="0" t="n">
        <v>6</v>
      </c>
      <c r="L675" s="0" t="n">
        <v>6</v>
      </c>
      <c r="M675" s="0" t="n">
        <v>15</v>
      </c>
      <c r="N675" s="0" t="n">
        <v>1</v>
      </c>
      <c r="O675" s="0" t="n">
        <v>1268</v>
      </c>
    </row>
    <row r="676" customFormat="false" ht="15" hidden="false" customHeight="false" outlineLevel="0" collapsed="false">
      <c r="A676" s="0" t="s">
        <v>36</v>
      </c>
      <c r="B676" s="0" t="s">
        <v>76</v>
      </c>
      <c r="C676" s="0" t="s">
        <v>110</v>
      </c>
      <c r="D676" s="0" t="s">
        <v>190</v>
      </c>
      <c r="E676" s="0" t="n">
        <v>3</v>
      </c>
      <c r="F676" s="0" t="s">
        <v>112</v>
      </c>
      <c r="G676" s="0" t="n">
        <v>21</v>
      </c>
      <c r="H676" s="0" t="s">
        <v>113</v>
      </c>
      <c r="I676" s="10" t="n">
        <v>42334</v>
      </c>
      <c r="J676" s="11" t="n">
        <v>0.702083333333333</v>
      </c>
      <c r="K676" s="0" t="n">
        <v>7</v>
      </c>
      <c r="L676" s="0" t="n">
        <v>7</v>
      </c>
      <c r="M676" s="0" t="n">
        <v>345</v>
      </c>
      <c r="N676" s="0" t="n">
        <v>5</v>
      </c>
      <c r="O676" s="0" t="n">
        <v>3586</v>
      </c>
    </row>
    <row r="677" customFormat="false" ht="15" hidden="false" customHeight="false" outlineLevel="0" collapsed="false">
      <c r="A677" s="0" t="s">
        <v>36</v>
      </c>
      <c r="B677" s="0" t="s">
        <v>76</v>
      </c>
      <c r="C677" s="0" t="s">
        <v>110</v>
      </c>
      <c r="D677" s="0" t="s">
        <v>190</v>
      </c>
      <c r="E677" s="0" t="n">
        <v>3</v>
      </c>
      <c r="F677" s="0" t="s">
        <v>112</v>
      </c>
      <c r="G677" s="0" t="n">
        <v>21</v>
      </c>
      <c r="H677" s="0" t="s">
        <v>113</v>
      </c>
      <c r="I677" s="10" t="n">
        <v>42334</v>
      </c>
      <c r="J677" s="11" t="n">
        <v>0.702083333333333</v>
      </c>
      <c r="K677" s="0" t="n">
        <v>8</v>
      </c>
      <c r="L677" s="0" t="n">
        <v>8</v>
      </c>
      <c r="M677" s="0" t="n">
        <v>24</v>
      </c>
      <c r="N677" s="0" t="n">
        <v>4</v>
      </c>
      <c r="O677" s="0" t="n">
        <v>881</v>
      </c>
    </row>
    <row r="678" customFormat="false" ht="15" hidden="false" customHeight="false" outlineLevel="0" collapsed="false">
      <c r="A678" s="0" t="s">
        <v>36</v>
      </c>
      <c r="B678" s="0" t="s">
        <v>76</v>
      </c>
      <c r="C678" s="0" t="s">
        <v>110</v>
      </c>
      <c r="D678" s="0" t="s">
        <v>190</v>
      </c>
      <c r="E678" s="0" t="n">
        <v>3</v>
      </c>
      <c r="F678" s="0" t="s">
        <v>112</v>
      </c>
      <c r="G678" s="0" t="n">
        <v>21</v>
      </c>
      <c r="H678" s="0" t="s">
        <v>113</v>
      </c>
      <c r="I678" s="10" t="n">
        <v>42334</v>
      </c>
      <c r="J678" s="11" t="n">
        <v>0.702777777777778</v>
      </c>
      <c r="K678" s="0" t="n">
        <v>9</v>
      </c>
      <c r="L678" s="0" t="n">
        <v>9</v>
      </c>
      <c r="M678" s="0" t="n">
        <v>6</v>
      </c>
      <c r="N678" s="0" t="n">
        <v>6</v>
      </c>
      <c r="O678" s="0" t="n">
        <v>1381</v>
      </c>
    </row>
    <row r="679" customFormat="false" ht="15" hidden="false" customHeight="false" outlineLevel="0" collapsed="false">
      <c r="A679" s="0" t="s">
        <v>36</v>
      </c>
      <c r="B679" s="0" t="s">
        <v>76</v>
      </c>
      <c r="C679" s="0" t="s">
        <v>110</v>
      </c>
      <c r="D679" s="0" t="s">
        <v>190</v>
      </c>
      <c r="E679" s="0" t="n">
        <v>3</v>
      </c>
      <c r="F679" s="0" t="s">
        <v>112</v>
      </c>
      <c r="G679" s="0" t="n">
        <v>21</v>
      </c>
      <c r="H679" s="0" t="s">
        <v>113</v>
      </c>
      <c r="I679" s="10" t="n">
        <v>42334</v>
      </c>
      <c r="J679" s="11" t="n">
        <v>0.702777777777778</v>
      </c>
      <c r="K679" s="0" t="n">
        <v>10</v>
      </c>
      <c r="L679" s="0" t="n">
        <v>10</v>
      </c>
      <c r="M679" s="0" t="n">
        <v>4</v>
      </c>
      <c r="N679" s="0" t="n">
        <v>4</v>
      </c>
      <c r="O679" s="0" t="n">
        <v>417</v>
      </c>
    </row>
    <row r="680" customFormat="false" ht="15" hidden="false" customHeight="false" outlineLevel="0" collapsed="false">
      <c r="A680" s="0" t="s">
        <v>36</v>
      </c>
      <c r="B680" s="0" t="s">
        <v>76</v>
      </c>
      <c r="C680" s="0" t="s">
        <v>110</v>
      </c>
      <c r="D680" s="0" t="s">
        <v>190</v>
      </c>
      <c r="E680" s="0" t="n">
        <v>3</v>
      </c>
      <c r="F680" s="0" t="s">
        <v>112</v>
      </c>
      <c r="G680" s="0" t="n">
        <v>21</v>
      </c>
      <c r="H680" s="0" t="s">
        <v>113</v>
      </c>
      <c r="I680" s="10" t="n">
        <v>42334</v>
      </c>
      <c r="J680" s="11" t="n">
        <v>0.702777777777778</v>
      </c>
      <c r="K680" s="0" t="n">
        <v>11</v>
      </c>
      <c r="L680" s="0" t="n">
        <v>11</v>
      </c>
      <c r="M680" s="0" t="n">
        <v>25</v>
      </c>
      <c r="N680" s="0" t="n">
        <v>5</v>
      </c>
      <c r="O680" s="0" t="n">
        <v>3683</v>
      </c>
    </row>
    <row r="681" customFormat="false" ht="15" hidden="false" customHeight="false" outlineLevel="0" collapsed="false">
      <c r="A681" s="0" t="s">
        <v>36</v>
      </c>
      <c r="B681" s="0" t="s">
        <v>76</v>
      </c>
      <c r="C681" s="0" t="s">
        <v>110</v>
      </c>
      <c r="D681" s="0" t="s">
        <v>190</v>
      </c>
      <c r="E681" s="0" t="n">
        <v>3</v>
      </c>
      <c r="F681" s="0" t="s">
        <v>112</v>
      </c>
      <c r="G681" s="0" t="n">
        <v>21</v>
      </c>
      <c r="H681" s="0" t="s">
        <v>113</v>
      </c>
      <c r="I681" s="10" t="n">
        <v>42334</v>
      </c>
      <c r="J681" s="11" t="n">
        <v>0.703472222222222</v>
      </c>
      <c r="K681" s="0" t="n">
        <v>12</v>
      </c>
      <c r="L681" s="0" t="n">
        <v>12</v>
      </c>
      <c r="M681" s="0" t="n">
        <v>5</v>
      </c>
      <c r="N681" s="0" t="n">
        <v>4</v>
      </c>
      <c r="O681" s="0" t="n">
        <v>5794</v>
      </c>
    </row>
    <row r="682" customFormat="false" ht="15" hidden="false" customHeight="false" outlineLevel="0" collapsed="false">
      <c r="A682" s="0" t="s">
        <v>36</v>
      </c>
      <c r="B682" s="0" t="s">
        <v>76</v>
      </c>
      <c r="C682" s="0" t="s">
        <v>110</v>
      </c>
      <c r="D682" s="0" t="s">
        <v>190</v>
      </c>
      <c r="E682" s="0" t="n">
        <v>3</v>
      </c>
      <c r="F682" s="0" t="s">
        <v>112</v>
      </c>
      <c r="G682" s="0" t="n">
        <v>21</v>
      </c>
      <c r="H682" s="0" t="s">
        <v>113</v>
      </c>
      <c r="I682" s="10" t="n">
        <v>42334</v>
      </c>
      <c r="J682" s="11" t="n">
        <v>0.703472222222222</v>
      </c>
      <c r="K682" s="0" t="n">
        <v>13</v>
      </c>
      <c r="L682" s="0" t="n">
        <v>13</v>
      </c>
      <c r="M682" s="0" t="n">
        <v>34</v>
      </c>
      <c r="N682" s="0" t="n">
        <v>3</v>
      </c>
      <c r="O682" s="0" t="n">
        <v>2019</v>
      </c>
    </row>
    <row r="683" customFormat="false" ht="15" hidden="false" customHeight="false" outlineLevel="0" collapsed="false">
      <c r="A683" s="0" t="s">
        <v>36</v>
      </c>
      <c r="B683" s="0" t="s">
        <v>76</v>
      </c>
      <c r="C683" s="0" t="s">
        <v>110</v>
      </c>
      <c r="D683" s="0" t="s">
        <v>190</v>
      </c>
      <c r="E683" s="0" t="n">
        <v>3</v>
      </c>
      <c r="F683" s="0" t="s">
        <v>112</v>
      </c>
      <c r="G683" s="0" t="n">
        <v>21</v>
      </c>
      <c r="H683" s="0" t="s">
        <v>113</v>
      </c>
      <c r="I683" s="10" t="n">
        <v>42334</v>
      </c>
      <c r="J683" s="11" t="n">
        <v>0.704166666666667</v>
      </c>
      <c r="K683" s="0" t="n">
        <v>14</v>
      </c>
      <c r="L683" s="0" t="n">
        <v>14</v>
      </c>
      <c r="M683" s="0" t="n">
        <v>35</v>
      </c>
      <c r="N683" s="0" t="n">
        <v>5</v>
      </c>
      <c r="O683" s="0" t="n">
        <v>1766</v>
      </c>
    </row>
    <row r="685" customFormat="false" ht="15" hidden="false" customHeight="false" outlineLevel="0" collapsed="false">
      <c r="A685" s="0" t="s">
        <v>95</v>
      </c>
    </row>
    <row r="687" customFormat="false" ht="15" hidden="false" customHeight="false" outlineLevel="0" collapsed="false">
      <c r="A687" s="0" t="s">
        <v>96</v>
      </c>
      <c r="B687" s="0" t="s">
        <v>97</v>
      </c>
      <c r="C687" s="0" t="s">
        <v>98</v>
      </c>
      <c r="D687" s="0" t="s">
        <v>99</v>
      </c>
      <c r="E687" s="0" t="s">
        <v>100</v>
      </c>
      <c r="F687" s="0" t="s">
        <v>101</v>
      </c>
      <c r="G687" s="0" t="s">
        <v>102</v>
      </c>
      <c r="H687" s="0" t="s">
        <v>103</v>
      </c>
      <c r="I687" s="0" t="s">
        <v>104</v>
      </c>
      <c r="J687" s="0" t="s">
        <v>16</v>
      </c>
      <c r="K687" s="0" t="s">
        <v>105</v>
      </c>
      <c r="L687" s="0" t="s">
        <v>106</v>
      </c>
      <c r="M687" s="0" t="s">
        <v>107</v>
      </c>
      <c r="N687" s="0" t="s">
        <v>108</v>
      </c>
      <c r="O687" s="0" t="s">
        <v>109</v>
      </c>
    </row>
    <row r="688" customFormat="false" ht="15" hidden="false" customHeight="false" outlineLevel="0" collapsed="false">
      <c r="A688" s="0" t="s">
        <v>38</v>
      </c>
      <c r="B688" s="0" t="s">
        <v>77</v>
      </c>
      <c r="C688" s="0" t="s">
        <v>165</v>
      </c>
      <c r="D688" s="0" t="s">
        <v>191</v>
      </c>
      <c r="E688" s="0" t="s">
        <v>150</v>
      </c>
      <c r="F688" s="0" t="s">
        <v>120</v>
      </c>
      <c r="G688" s="0" t="n">
        <v>25</v>
      </c>
      <c r="H688" s="0" t="s">
        <v>117</v>
      </c>
      <c r="I688" s="10" t="n">
        <v>42335</v>
      </c>
      <c r="J688" s="11" t="n">
        <v>0.484722222222222</v>
      </c>
      <c r="K688" s="0" t="n">
        <v>1</v>
      </c>
      <c r="L688" s="0" t="n">
        <v>1</v>
      </c>
      <c r="M688" s="0" t="n">
        <v>15</v>
      </c>
      <c r="N688" s="0" t="n">
        <v>3</v>
      </c>
      <c r="O688" s="0" t="n">
        <v>4009</v>
      </c>
    </row>
    <row r="689" customFormat="false" ht="15" hidden="false" customHeight="false" outlineLevel="0" collapsed="false">
      <c r="A689" s="0" t="s">
        <v>38</v>
      </c>
      <c r="B689" s="0" t="s">
        <v>77</v>
      </c>
      <c r="C689" s="0" t="s">
        <v>165</v>
      </c>
      <c r="D689" s="0" t="s">
        <v>191</v>
      </c>
      <c r="E689" s="0" t="s">
        <v>150</v>
      </c>
      <c r="F689" s="0" t="s">
        <v>120</v>
      </c>
      <c r="G689" s="0" t="n">
        <v>25</v>
      </c>
      <c r="H689" s="0" t="s">
        <v>117</v>
      </c>
      <c r="I689" s="10" t="n">
        <v>42335</v>
      </c>
      <c r="J689" s="11" t="n">
        <v>0.485416666666667</v>
      </c>
      <c r="K689" s="0" t="n">
        <v>2</v>
      </c>
      <c r="L689" s="0" t="n">
        <v>2</v>
      </c>
      <c r="M689" s="0" t="n">
        <v>45</v>
      </c>
      <c r="N689" s="0" t="n">
        <v>6</v>
      </c>
      <c r="O689" s="0" t="n">
        <v>3090</v>
      </c>
    </row>
    <row r="690" customFormat="false" ht="15" hidden="false" customHeight="false" outlineLevel="0" collapsed="false">
      <c r="A690" s="0" t="s">
        <v>38</v>
      </c>
      <c r="B690" s="0" t="s">
        <v>77</v>
      </c>
      <c r="C690" s="0" t="s">
        <v>165</v>
      </c>
      <c r="D690" s="0" t="s">
        <v>191</v>
      </c>
      <c r="E690" s="0" t="s">
        <v>150</v>
      </c>
      <c r="F690" s="0" t="s">
        <v>120</v>
      </c>
      <c r="G690" s="0" t="n">
        <v>25</v>
      </c>
      <c r="H690" s="0" t="s">
        <v>117</v>
      </c>
      <c r="I690" s="10" t="n">
        <v>42335</v>
      </c>
      <c r="J690" s="11" t="n">
        <v>0.486111111111111</v>
      </c>
      <c r="K690" s="0" t="n">
        <v>3</v>
      </c>
      <c r="L690" s="0" t="n">
        <v>3</v>
      </c>
      <c r="M690" s="0" t="n">
        <v>6</v>
      </c>
      <c r="N690" s="0" t="n">
        <v>6</v>
      </c>
      <c r="O690" s="0" t="n">
        <v>3796</v>
      </c>
    </row>
    <row r="691" customFormat="false" ht="15" hidden="false" customHeight="false" outlineLevel="0" collapsed="false">
      <c r="A691" s="0" t="s">
        <v>38</v>
      </c>
      <c r="B691" s="0" t="s">
        <v>77</v>
      </c>
      <c r="C691" s="0" t="s">
        <v>165</v>
      </c>
      <c r="D691" s="0" t="s">
        <v>191</v>
      </c>
      <c r="E691" s="0" t="s">
        <v>150</v>
      </c>
      <c r="F691" s="0" t="s">
        <v>120</v>
      </c>
      <c r="G691" s="0" t="n">
        <v>25</v>
      </c>
      <c r="H691" s="0" t="s">
        <v>117</v>
      </c>
      <c r="I691" s="10" t="n">
        <v>42335</v>
      </c>
      <c r="J691" s="11" t="n">
        <v>0.486805555555556</v>
      </c>
      <c r="K691" s="0" t="n">
        <v>4</v>
      </c>
      <c r="L691" s="0" t="n">
        <v>4</v>
      </c>
      <c r="M691" s="0" t="n">
        <v>4</v>
      </c>
      <c r="N691" s="0" t="n">
        <v>4</v>
      </c>
      <c r="O691" s="0" t="n">
        <v>2803</v>
      </c>
    </row>
    <row r="692" customFormat="false" ht="15" hidden="false" customHeight="false" outlineLevel="0" collapsed="false">
      <c r="A692" s="0" t="s">
        <v>38</v>
      </c>
      <c r="B692" s="0" t="s">
        <v>77</v>
      </c>
      <c r="C692" s="0" t="s">
        <v>165</v>
      </c>
      <c r="D692" s="0" t="s">
        <v>191</v>
      </c>
      <c r="E692" s="0" t="s">
        <v>150</v>
      </c>
      <c r="F692" s="0" t="s">
        <v>120</v>
      </c>
      <c r="G692" s="0" t="n">
        <v>25</v>
      </c>
      <c r="H692" s="0" t="s">
        <v>117</v>
      </c>
      <c r="I692" s="10" t="n">
        <v>42335</v>
      </c>
      <c r="J692" s="11" t="n">
        <v>0.4875</v>
      </c>
      <c r="K692" s="0" t="n">
        <v>5</v>
      </c>
      <c r="L692" s="0" t="n">
        <v>5</v>
      </c>
      <c r="M692" s="0" t="n">
        <v>5</v>
      </c>
      <c r="N692" s="0" t="n">
        <v>1</v>
      </c>
      <c r="O692" s="0" t="n">
        <v>942</v>
      </c>
    </row>
    <row r="693" customFormat="false" ht="15" hidden="false" customHeight="false" outlineLevel="0" collapsed="false">
      <c r="A693" s="0" t="s">
        <v>38</v>
      </c>
      <c r="B693" s="0" t="s">
        <v>77</v>
      </c>
      <c r="C693" s="0" t="s">
        <v>165</v>
      </c>
      <c r="D693" s="0" t="s">
        <v>191</v>
      </c>
      <c r="E693" s="0" t="s">
        <v>150</v>
      </c>
      <c r="F693" s="0" t="s">
        <v>120</v>
      </c>
      <c r="G693" s="0" t="n">
        <v>25</v>
      </c>
      <c r="H693" s="0" t="s">
        <v>117</v>
      </c>
      <c r="I693" s="10" t="n">
        <v>42335</v>
      </c>
      <c r="J693" s="11" t="n">
        <v>0.488194444444444</v>
      </c>
      <c r="K693" s="0" t="n">
        <v>6</v>
      </c>
      <c r="L693" s="0" t="n">
        <v>6</v>
      </c>
      <c r="M693" s="0" t="n">
        <v>15</v>
      </c>
      <c r="N693" s="0" t="n">
        <v>5</v>
      </c>
      <c r="O693" s="0" t="n">
        <v>2070</v>
      </c>
    </row>
    <row r="694" customFormat="false" ht="15" hidden="false" customHeight="false" outlineLevel="0" collapsed="false">
      <c r="A694" s="0" t="s">
        <v>38</v>
      </c>
      <c r="B694" s="0" t="s">
        <v>77</v>
      </c>
      <c r="C694" s="0" t="s">
        <v>165</v>
      </c>
      <c r="D694" s="0" t="s">
        <v>191</v>
      </c>
      <c r="E694" s="0" t="s">
        <v>150</v>
      </c>
      <c r="F694" s="0" t="s">
        <v>120</v>
      </c>
      <c r="G694" s="0" t="n">
        <v>25</v>
      </c>
      <c r="H694" s="0" t="s">
        <v>117</v>
      </c>
      <c r="I694" s="10" t="n">
        <v>42335</v>
      </c>
      <c r="J694" s="11" t="n">
        <v>0.488888888888889</v>
      </c>
      <c r="K694" s="0" t="n">
        <v>7</v>
      </c>
      <c r="L694" s="0" t="n">
        <v>7</v>
      </c>
      <c r="M694" s="0" t="n">
        <v>345</v>
      </c>
      <c r="N694" s="0" t="n">
        <v>6</v>
      </c>
      <c r="O694" s="0" t="n">
        <v>2247</v>
      </c>
    </row>
    <row r="695" customFormat="false" ht="15" hidden="false" customHeight="false" outlineLevel="0" collapsed="false">
      <c r="A695" s="0" t="s">
        <v>38</v>
      </c>
      <c r="B695" s="0" t="s">
        <v>77</v>
      </c>
      <c r="C695" s="0" t="s">
        <v>165</v>
      </c>
      <c r="D695" s="0" t="s">
        <v>191</v>
      </c>
      <c r="E695" s="0" t="s">
        <v>150</v>
      </c>
      <c r="F695" s="0" t="s">
        <v>120</v>
      </c>
      <c r="G695" s="0" t="n">
        <v>25</v>
      </c>
      <c r="H695" s="0" t="s">
        <v>117</v>
      </c>
      <c r="I695" s="10" t="n">
        <v>42335</v>
      </c>
      <c r="J695" s="11" t="n">
        <v>0.488888888888889</v>
      </c>
      <c r="K695" s="0" t="n">
        <v>8</v>
      </c>
      <c r="L695" s="0" t="n">
        <v>8</v>
      </c>
      <c r="M695" s="0" t="n">
        <v>24</v>
      </c>
      <c r="N695" s="0" t="n">
        <v>5</v>
      </c>
      <c r="O695" s="0" t="n">
        <v>4155</v>
      </c>
    </row>
    <row r="696" customFormat="false" ht="15" hidden="false" customHeight="false" outlineLevel="0" collapsed="false">
      <c r="A696" s="0" t="s">
        <v>38</v>
      </c>
      <c r="B696" s="0" t="s">
        <v>77</v>
      </c>
      <c r="C696" s="0" t="s">
        <v>165</v>
      </c>
      <c r="D696" s="0" t="s">
        <v>191</v>
      </c>
      <c r="E696" s="0" t="s">
        <v>150</v>
      </c>
      <c r="F696" s="0" t="s">
        <v>120</v>
      </c>
      <c r="G696" s="0" t="n">
        <v>25</v>
      </c>
      <c r="H696" s="0" t="s">
        <v>117</v>
      </c>
      <c r="I696" s="10" t="n">
        <v>42335</v>
      </c>
      <c r="J696" s="11" t="n">
        <v>0.489583333333333</v>
      </c>
      <c r="K696" s="0" t="n">
        <v>9</v>
      </c>
      <c r="L696" s="0" t="n">
        <v>9</v>
      </c>
      <c r="M696" s="0" t="n">
        <v>6</v>
      </c>
      <c r="N696" s="0" t="n">
        <v>2</v>
      </c>
      <c r="O696" s="0" t="n">
        <v>3414</v>
      </c>
    </row>
    <row r="697" customFormat="false" ht="15" hidden="false" customHeight="false" outlineLevel="0" collapsed="false">
      <c r="A697" s="0" t="s">
        <v>38</v>
      </c>
      <c r="B697" s="0" t="s">
        <v>77</v>
      </c>
      <c r="C697" s="0" t="s">
        <v>165</v>
      </c>
      <c r="D697" s="0" t="s">
        <v>191</v>
      </c>
      <c r="E697" s="0" t="s">
        <v>150</v>
      </c>
      <c r="F697" s="0" t="s">
        <v>120</v>
      </c>
      <c r="G697" s="0" t="n">
        <v>25</v>
      </c>
      <c r="H697" s="0" t="s">
        <v>117</v>
      </c>
      <c r="I697" s="10" t="n">
        <v>42335</v>
      </c>
      <c r="J697" s="11" t="n">
        <v>0.490277777777778</v>
      </c>
      <c r="K697" s="0" t="n">
        <v>10</v>
      </c>
      <c r="L697" s="0" t="n">
        <v>10</v>
      </c>
      <c r="M697" s="0" t="n">
        <v>4</v>
      </c>
      <c r="N697" s="0" t="n">
        <v>4</v>
      </c>
      <c r="O697" s="0" t="n">
        <v>3005</v>
      </c>
    </row>
    <row r="698" customFormat="false" ht="15" hidden="false" customHeight="false" outlineLevel="0" collapsed="false">
      <c r="A698" s="0" t="s">
        <v>38</v>
      </c>
      <c r="B698" s="0" t="s">
        <v>77</v>
      </c>
      <c r="C698" s="0" t="s">
        <v>165</v>
      </c>
      <c r="D698" s="0" t="s">
        <v>191</v>
      </c>
      <c r="E698" s="0" t="s">
        <v>150</v>
      </c>
      <c r="F698" s="0" t="s">
        <v>120</v>
      </c>
      <c r="G698" s="0" t="n">
        <v>25</v>
      </c>
      <c r="H698" s="0" t="s">
        <v>117</v>
      </c>
      <c r="I698" s="10" t="n">
        <v>42335</v>
      </c>
      <c r="J698" s="11" t="n">
        <v>0.490972222222222</v>
      </c>
      <c r="K698" s="0" t="n">
        <v>11</v>
      </c>
      <c r="L698" s="0" t="n">
        <v>11</v>
      </c>
      <c r="M698" s="0" t="n">
        <v>25</v>
      </c>
      <c r="N698" s="0" t="n">
        <v>5</v>
      </c>
      <c r="O698" s="0" t="n">
        <v>1161</v>
      </c>
    </row>
    <row r="699" customFormat="false" ht="15" hidden="false" customHeight="false" outlineLevel="0" collapsed="false">
      <c r="A699" s="0" t="s">
        <v>38</v>
      </c>
      <c r="B699" s="0" t="s">
        <v>77</v>
      </c>
      <c r="C699" s="0" t="s">
        <v>165</v>
      </c>
      <c r="D699" s="0" t="s">
        <v>191</v>
      </c>
      <c r="E699" s="0" t="s">
        <v>150</v>
      </c>
      <c r="F699" s="0" t="s">
        <v>120</v>
      </c>
      <c r="G699" s="0" t="n">
        <v>25</v>
      </c>
      <c r="H699" s="0" t="s">
        <v>117</v>
      </c>
      <c r="I699" s="10" t="n">
        <v>42335</v>
      </c>
      <c r="J699" s="11" t="n">
        <v>0.490972222222222</v>
      </c>
      <c r="K699" s="0" t="n">
        <v>12</v>
      </c>
      <c r="L699" s="0" t="n">
        <v>12</v>
      </c>
      <c r="M699" s="0" t="n">
        <v>5</v>
      </c>
      <c r="N699" s="0" t="n">
        <v>5</v>
      </c>
      <c r="O699" s="0" t="n">
        <v>1125</v>
      </c>
    </row>
    <row r="700" customFormat="false" ht="15" hidden="false" customHeight="false" outlineLevel="0" collapsed="false">
      <c r="A700" s="0" t="s">
        <v>38</v>
      </c>
      <c r="B700" s="0" t="s">
        <v>77</v>
      </c>
      <c r="C700" s="0" t="s">
        <v>165</v>
      </c>
      <c r="D700" s="0" t="s">
        <v>191</v>
      </c>
      <c r="E700" s="0" t="s">
        <v>150</v>
      </c>
      <c r="F700" s="0" t="s">
        <v>120</v>
      </c>
      <c r="G700" s="0" t="n">
        <v>25</v>
      </c>
      <c r="H700" s="0" t="s">
        <v>117</v>
      </c>
      <c r="I700" s="10" t="n">
        <v>42335</v>
      </c>
      <c r="J700" s="11" t="n">
        <v>0.491666666666667</v>
      </c>
      <c r="K700" s="0" t="n">
        <v>13</v>
      </c>
      <c r="L700" s="0" t="n">
        <v>13</v>
      </c>
      <c r="M700" s="0" t="n">
        <v>34</v>
      </c>
      <c r="N700" s="0" t="n">
        <v>3</v>
      </c>
      <c r="O700" s="0" t="n">
        <v>4214</v>
      </c>
    </row>
    <row r="701" customFormat="false" ht="15" hidden="false" customHeight="false" outlineLevel="0" collapsed="false">
      <c r="A701" s="0" t="s">
        <v>38</v>
      </c>
      <c r="B701" s="0" t="s">
        <v>77</v>
      </c>
      <c r="C701" s="0" t="s">
        <v>165</v>
      </c>
      <c r="D701" s="0" t="s">
        <v>191</v>
      </c>
      <c r="E701" s="0" t="s">
        <v>150</v>
      </c>
      <c r="F701" s="0" t="s">
        <v>120</v>
      </c>
      <c r="G701" s="0" t="n">
        <v>25</v>
      </c>
      <c r="H701" s="0" t="s">
        <v>117</v>
      </c>
      <c r="I701" s="10" t="n">
        <v>42335</v>
      </c>
      <c r="J701" s="11" t="n">
        <v>0.491666666666667</v>
      </c>
      <c r="K701" s="0" t="n">
        <v>14</v>
      </c>
      <c r="L701" s="0" t="n">
        <v>14</v>
      </c>
      <c r="M701" s="0" t="n">
        <v>35</v>
      </c>
      <c r="N701" s="0" t="n">
        <v>5</v>
      </c>
      <c r="O701" s="0" t="n">
        <v>804</v>
      </c>
    </row>
    <row r="703" customFormat="false" ht="15" hidden="false" customHeight="false" outlineLevel="0" collapsed="false">
      <c r="A703" s="0" t="s">
        <v>95</v>
      </c>
    </row>
    <row r="705" customFormat="false" ht="15" hidden="false" customHeight="false" outlineLevel="0" collapsed="false">
      <c r="A705" s="0" t="s">
        <v>96</v>
      </c>
      <c r="B705" s="0" t="s">
        <v>97</v>
      </c>
      <c r="C705" s="0" t="s">
        <v>98</v>
      </c>
      <c r="D705" s="0" t="s">
        <v>99</v>
      </c>
      <c r="E705" s="0" t="s">
        <v>100</v>
      </c>
      <c r="F705" s="0" t="s">
        <v>101</v>
      </c>
      <c r="G705" s="0" t="s">
        <v>102</v>
      </c>
      <c r="H705" s="0" t="s">
        <v>103</v>
      </c>
      <c r="I705" s="0" t="s">
        <v>104</v>
      </c>
      <c r="J705" s="0" t="s">
        <v>16</v>
      </c>
      <c r="K705" s="0" t="s">
        <v>105</v>
      </c>
      <c r="L705" s="0" t="s">
        <v>106</v>
      </c>
      <c r="M705" s="0" t="s">
        <v>107</v>
      </c>
      <c r="N705" s="0" t="s">
        <v>108</v>
      </c>
      <c r="O705" s="0" t="s">
        <v>109</v>
      </c>
    </row>
    <row r="706" customFormat="false" ht="15" hidden="false" customHeight="false" outlineLevel="0" collapsed="false">
      <c r="A706" s="0" t="s">
        <v>40</v>
      </c>
      <c r="B706" s="0" t="s">
        <v>78</v>
      </c>
      <c r="C706" s="0" t="s">
        <v>192</v>
      </c>
      <c r="D706" s="0" t="s">
        <v>193</v>
      </c>
      <c r="E706" s="0" t="n">
        <v>1</v>
      </c>
      <c r="F706" s="0" t="s">
        <v>194</v>
      </c>
      <c r="G706" s="0" t="n">
        <v>21</v>
      </c>
      <c r="H706" s="0" t="s">
        <v>195</v>
      </c>
      <c r="I706" s="10" t="n">
        <v>42335</v>
      </c>
      <c r="J706" s="11" t="n">
        <v>0.525</v>
      </c>
      <c r="K706" s="0" t="n">
        <v>1</v>
      </c>
      <c r="L706" s="0" t="n">
        <v>1</v>
      </c>
      <c r="M706" s="0" t="n">
        <v>15</v>
      </c>
      <c r="N706" s="0" t="n">
        <v>5</v>
      </c>
      <c r="O706" s="0" t="n">
        <v>3909</v>
      </c>
    </row>
    <row r="707" customFormat="false" ht="15" hidden="false" customHeight="false" outlineLevel="0" collapsed="false">
      <c r="A707" s="0" t="s">
        <v>40</v>
      </c>
      <c r="B707" s="0" t="s">
        <v>78</v>
      </c>
      <c r="C707" s="0" t="s">
        <v>192</v>
      </c>
      <c r="D707" s="0" t="s">
        <v>193</v>
      </c>
      <c r="E707" s="0" t="n">
        <v>1</v>
      </c>
      <c r="F707" s="0" t="s">
        <v>194</v>
      </c>
      <c r="G707" s="0" t="n">
        <v>21</v>
      </c>
      <c r="H707" s="0" t="s">
        <v>195</v>
      </c>
      <c r="I707" s="10" t="n">
        <v>42335</v>
      </c>
      <c r="J707" s="11" t="n">
        <v>0.525694444444444</v>
      </c>
      <c r="K707" s="0" t="n">
        <v>2</v>
      </c>
      <c r="L707" s="0" t="n">
        <v>2</v>
      </c>
      <c r="M707" s="0" t="n">
        <v>45</v>
      </c>
      <c r="N707" s="0" t="n">
        <v>4</v>
      </c>
      <c r="O707" s="0" t="n">
        <v>6970</v>
      </c>
    </row>
    <row r="708" customFormat="false" ht="15" hidden="false" customHeight="false" outlineLevel="0" collapsed="false">
      <c r="A708" s="0" t="s">
        <v>40</v>
      </c>
      <c r="B708" s="0" t="s">
        <v>78</v>
      </c>
      <c r="C708" s="0" t="s">
        <v>192</v>
      </c>
      <c r="D708" s="0" t="s">
        <v>193</v>
      </c>
      <c r="E708" s="0" t="n">
        <v>1</v>
      </c>
      <c r="F708" s="0" t="s">
        <v>194</v>
      </c>
      <c r="G708" s="0" t="n">
        <v>21</v>
      </c>
      <c r="H708" s="0" t="s">
        <v>195</v>
      </c>
      <c r="I708" s="10" t="n">
        <v>42335</v>
      </c>
      <c r="J708" s="11" t="n">
        <v>0.526388888888889</v>
      </c>
      <c r="K708" s="0" t="n">
        <v>3</v>
      </c>
      <c r="L708" s="0" t="n">
        <v>3</v>
      </c>
      <c r="M708" s="0" t="n">
        <v>6</v>
      </c>
      <c r="N708" s="0" t="n">
        <v>1</v>
      </c>
      <c r="O708" s="0" t="n">
        <v>2149</v>
      </c>
    </row>
    <row r="709" customFormat="false" ht="15" hidden="false" customHeight="false" outlineLevel="0" collapsed="false">
      <c r="A709" s="0" t="s">
        <v>40</v>
      </c>
      <c r="B709" s="0" t="s">
        <v>78</v>
      </c>
      <c r="C709" s="0" t="s">
        <v>192</v>
      </c>
      <c r="D709" s="0" t="s">
        <v>193</v>
      </c>
      <c r="E709" s="0" t="n">
        <v>1</v>
      </c>
      <c r="F709" s="0" t="s">
        <v>194</v>
      </c>
      <c r="G709" s="0" t="n">
        <v>21</v>
      </c>
      <c r="H709" s="0" t="s">
        <v>195</v>
      </c>
      <c r="I709" s="10" t="n">
        <v>42335</v>
      </c>
      <c r="J709" s="11" t="n">
        <v>0.527083333333333</v>
      </c>
      <c r="K709" s="0" t="n">
        <v>4</v>
      </c>
      <c r="L709" s="0" t="n">
        <v>4</v>
      </c>
      <c r="M709" s="0" t="n">
        <v>4</v>
      </c>
      <c r="N709" s="0" t="n">
        <v>2</v>
      </c>
      <c r="O709" s="0" t="n">
        <v>6555</v>
      </c>
    </row>
    <row r="710" customFormat="false" ht="15" hidden="false" customHeight="false" outlineLevel="0" collapsed="false">
      <c r="A710" s="0" t="s">
        <v>40</v>
      </c>
      <c r="B710" s="0" t="s">
        <v>78</v>
      </c>
      <c r="C710" s="0" t="s">
        <v>192</v>
      </c>
      <c r="D710" s="0" t="s">
        <v>193</v>
      </c>
      <c r="E710" s="0" t="n">
        <v>1</v>
      </c>
      <c r="F710" s="0" t="s">
        <v>194</v>
      </c>
      <c r="G710" s="0" t="n">
        <v>21</v>
      </c>
      <c r="H710" s="0" t="s">
        <v>195</v>
      </c>
      <c r="I710" s="10" t="n">
        <v>42335</v>
      </c>
      <c r="J710" s="11" t="n">
        <v>0.527777777777778</v>
      </c>
      <c r="K710" s="0" t="n">
        <v>5</v>
      </c>
      <c r="L710" s="0" t="n">
        <v>5</v>
      </c>
      <c r="M710" s="0" t="n">
        <v>5</v>
      </c>
      <c r="N710" s="0" t="n">
        <v>4</v>
      </c>
      <c r="O710" s="0" t="n">
        <v>4233</v>
      </c>
    </row>
    <row r="711" customFormat="false" ht="15" hidden="false" customHeight="false" outlineLevel="0" collapsed="false">
      <c r="A711" s="0" t="s">
        <v>40</v>
      </c>
      <c r="B711" s="0" t="s">
        <v>78</v>
      </c>
      <c r="C711" s="0" t="s">
        <v>192</v>
      </c>
      <c r="D711" s="0" t="s">
        <v>193</v>
      </c>
      <c r="E711" s="0" t="n">
        <v>1</v>
      </c>
      <c r="F711" s="0" t="s">
        <v>194</v>
      </c>
      <c r="G711" s="0" t="n">
        <v>21</v>
      </c>
      <c r="H711" s="0" t="s">
        <v>195</v>
      </c>
      <c r="I711" s="10" t="n">
        <v>42335</v>
      </c>
      <c r="J711" s="11" t="n">
        <v>0.529166666666667</v>
      </c>
      <c r="K711" s="0" t="n">
        <v>6</v>
      </c>
      <c r="L711" s="0" t="n">
        <v>6</v>
      </c>
      <c r="M711" s="0" t="n">
        <v>15</v>
      </c>
      <c r="N711" s="0" t="n">
        <v>5</v>
      </c>
      <c r="O711" s="0" t="n">
        <v>4340</v>
      </c>
    </row>
    <row r="712" customFormat="false" ht="15" hidden="false" customHeight="false" outlineLevel="0" collapsed="false">
      <c r="A712" s="0" t="s">
        <v>40</v>
      </c>
      <c r="B712" s="0" t="s">
        <v>78</v>
      </c>
      <c r="C712" s="0" t="s">
        <v>192</v>
      </c>
      <c r="D712" s="0" t="s">
        <v>193</v>
      </c>
      <c r="E712" s="0" t="n">
        <v>1</v>
      </c>
      <c r="F712" s="0" t="s">
        <v>194</v>
      </c>
      <c r="G712" s="0" t="n">
        <v>21</v>
      </c>
      <c r="H712" s="0" t="s">
        <v>195</v>
      </c>
      <c r="I712" s="10" t="n">
        <v>42335</v>
      </c>
      <c r="J712" s="11" t="n">
        <v>0.529166666666667</v>
      </c>
      <c r="K712" s="0" t="n">
        <v>7</v>
      </c>
      <c r="L712" s="0" t="n">
        <v>7</v>
      </c>
      <c r="M712" s="0" t="n">
        <v>345</v>
      </c>
      <c r="N712" s="0" t="n">
        <v>6</v>
      </c>
      <c r="O712" s="0" t="n">
        <v>4949</v>
      </c>
    </row>
    <row r="713" customFormat="false" ht="15" hidden="false" customHeight="false" outlineLevel="0" collapsed="false">
      <c r="A713" s="0" t="s">
        <v>40</v>
      </c>
      <c r="B713" s="0" t="s">
        <v>78</v>
      </c>
      <c r="C713" s="0" t="s">
        <v>192</v>
      </c>
      <c r="D713" s="0" t="s">
        <v>193</v>
      </c>
      <c r="E713" s="0" t="n">
        <v>1</v>
      </c>
      <c r="F713" s="0" t="s">
        <v>194</v>
      </c>
      <c r="G713" s="0" t="n">
        <v>21</v>
      </c>
      <c r="H713" s="0" t="s">
        <v>195</v>
      </c>
      <c r="I713" s="10" t="n">
        <v>42335</v>
      </c>
      <c r="J713" s="11" t="n">
        <v>0.530555555555556</v>
      </c>
      <c r="K713" s="0" t="n">
        <v>8</v>
      </c>
      <c r="L713" s="0" t="n">
        <v>8</v>
      </c>
      <c r="M713" s="0" t="n">
        <v>24</v>
      </c>
      <c r="N713" s="0" t="n">
        <v>5</v>
      </c>
      <c r="O713" s="0" t="n">
        <v>2913</v>
      </c>
    </row>
    <row r="714" customFormat="false" ht="15" hidden="false" customHeight="false" outlineLevel="0" collapsed="false">
      <c r="A714" s="0" t="s">
        <v>40</v>
      </c>
      <c r="B714" s="0" t="s">
        <v>78</v>
      </c>
      <c r="C714" s="0" t="s">
        <v>192</v>
      </c>
      <c r="D714" s="0" t="s">
        <v>193</v>
      </c>
      <c r="E714" s="0" t="n">
        <v>1</v>
      </c>
      <c r="F714" s="0" t="s">
        <v>194</v>
      </c>
      <c r="G714" s="0" t="n">
        <v>21</v>
      </c>
      <c r="H714" s="0" t="s">
        <v>195</v>
      </c>
      <c r="I714" s="10" t="n">
        <v>42335</v>
      </c>
      <c r="J714" s="11" t="n">
        <v>0.53125</v>
      </c>
      <c r="K714" s="0" t="n">
        <v>9</v>
      </c>
      <c r="L714" s="0" t="n">
        <v>9</v>
      </c>
      <c r="M714" s="0" t="n">
        <v>6</v>
      </c>
      <c r="N714" s="0" t="n">
        <v>4</v>
      </c>
      <c r="O714" s="0" t="n">
        <v>3212</v>
      </c>
    </row>
    <row r="715" customFormat="false" ht="15" hidden="false" customHeight="false" outlineLevel="0" collapsed="false">
      <c r="A715" s="0" t="s">
        <v>40</v>
      </c>
      <c r="B715" s="0" t="s">
        <v>78</v>
      </c>
      <c r="C715" s="0" t="s">
        <v>192</v>
      </c>
      <c r="D715" s="0" t="s">
        <v>193</v>
      </c>
      <c r="E715" s="0" t="n">
        <v>1</v>
      </c>
      <c r="F715" s="0" t="s">
        <v>194</v>
      </c>
      <c r="G715" s="0" t="n">
        <v>21</v>
      </c>
      <c r="H715" s="0" t="s">
        <v>195</v>
      </c>
      <c r="I715" s="10" t="n">
        <v>42335</v>
      </c>
      <c r="J715" s="11" t="n">
        <v>0.532638888888889</v>
      </c>
      <c r="K715" s="0" t="n">
        <v>10</v>
      </c>
      <c r="L715" s="0" t="n">
        <v>10</v>
      </c>
      <c r="M715" s="0" t="n">
        <v>4</v>
      </c>
      <c r="N715" s="0" t="n">
        <v>5</v>
      </c>
      <c r="O715" s="0" t="n">
        <v>2569</v>
      </c>
    </row>
    <row r="716" customFormat="false" ht="15" hidden="false" customHeight="false" outlineLevel="0" collapsed="false">
      <c r="A716" s="0" t="s">
        <v>40</v>
      </c>
      <c r="B716" s="0" t="s">
        <v>78</v>
      </c>
      <c r="C716" s="0" t="s">
        <v>192</v>
      </c>
      <c r="D716" s="0" t="s">
        <v>193</v>
      </c>
      <c r="E716" s="0" t="n">
        <v>1</v>
      </c>
      <c r="F716" s="0" t="s">
        <v>194</v>
      </c>
      <c r="G716" s="0" t="n">
        <v>21</v>
      </c>
      <c r="H716" s="0" t="s">
        <v>195</v>
      </c>
      <c r="I716" s="10" t="n">
        <v>42335</v>
      </c>
      <c r="J716" s="11" t="n">
        <v>0.534027777777778</v>
      </c>
      <c r="K716" s="0" t="n">
        <v>11</v>
      </c>
      <c r="L716" s="0" t="n">
        <v>11</v>
      </c>
      <c r="M716" s="0" t="n">
        <v>25</v>
      </c>
      <c r="N716" s="0" t="n">
        <v>5</v>
      </c>
      <c r="O716" s="0" t="n">
        <v>2740</v>
      </c>
    </row>
    <row r="717" customFormat="false" ht="15" hidden="false" customHeight="false" outlineLevel="0" collapsed="false">
      <c r="A717" s="0" t="s">
        <v>40</v>
      </c>
      <c r="B717" s="0" t="s">
        <v>78</v>
      </c>
      <c r="C717" s="0" t="s">
        <v>192</v>
      </c>
      <c r="D717" s="0" t="s">
        <v>193</v>
      </c>
      <c r="E717" s="0" t="n">
        <v>1</v>
      </c>
      <c r="F717" s="0" t="s">
        <v>194</v>
      </c>
      <c r="G717" s="0" t="n">
        <v>21</v>
      </c>
      <c r="H717" s="0" t="s">
        <v>195</v>
      </c>
      <c r="I717" s="10" t="n">
        <v>42335</v>
      </c>
      <c r="J717" s="11" t="n">
        <v>0.534722222222222</v>
      </c>
      <c r="K717" s="0" t="n">
        <v>12</v>
      </c>
      <c r="L717" s="0" t="n">
        <v>12</v>
      </c>
      <c r="M717" s="0" t="n">
        <v>5</v>
      </c>
      <c r="N717" s="0" t="n">
        <v>5</v>
      </c>
      <c r="O717" s="0" t="n">
        <v>4559</v>
      </c>
    </row>
    <row r="718" customFormat="false" ht="15" hidden="false" customHeight="false" outlineLevel="0" collapsed="false">
      <c r="A718" s="0" t="s">
        <v>40</v>
      </c>
      <c r="B718" s="0" t="s">
        <v>78</v>
      </c>
      <c r="C718" s="0" t="s">
        <v>192</v>
      </c>
      <c r="D718" s="0" t="s">
        <v>193</v>
      </c>
      <c r="E718" s="0" t="n">
        <v>1</v>
      </c>
      <c r="F718" s="0" t="s">
        <v>194</v>
      </c>
      <c r="G718" s="0" t="n">
        <v>21</v>
      </c>
      <c r="H718" s="0" t="s">
        <v>195</v>
      </c>
      <c r="I718" s="10" t="n">
        <v>42335</v>
      </c>
      <c r="J718" s="11" t="n">
        <v>0.534722222222222</v>
      </c>
      <c r="K718" s="0" t="n">
        <v>13</v>
      </c>
      <c r="L718" s="0" t="n">
        <v>13</v>
      </c>
      <c r="M718" s="0" t="n">
        <v>34</v>
      </c>
      <c r="N718" s="0" t="n">
        <v>5</v>
      </c>
      <c r="O718" s="0" t="n">
        <v>4863</v>
      </c>
    </row>
    <row r="719" customFormat="false" ht="15" hidden="false" customHeight="false" outlineLevel="0" collapsed="false">
      <c r="A719" s="0" t="s">
        <v>40</v>
      </c>
      <c r="B719" s="0" t="s">
        <v>78</v>
      </c>
      <c r="C719" s="0" t="s">
        <v>192</v>
      </c>
      <c r="D719" s="0" t="s">
        <v>193</v>
      </c>
      <c r="E719" s="0" t="n">
        <v>1</v>
      </c>
      <c r="F719" s="0" t="s">
        <v>194</v>
      </c>
      <c r="G719" s="0" t="n">
        <v>21</v>
      </c>
      <c r="H719" s="0" t="s">
        <v>195</v>
      </c>
      <c r="I719" s="10" t="n">
        <v>42335</v>
      </c>
      <c r="J719" s="11" t="n">
        <v>0.536111111111111</v>
      </c>
      <c r="K719" s="0" t="n">
        <v>14</v>
      </c>
      <c r="L719" s="0" t="n">
        <v>14</v>
      </c>
      <c r="M719" s="0" t="n">
        <v>35</v>
      </c>
      <c r="N719" s="0" t="n">
        <v>6</v>
      </c>
      <c r="O719" s="0" t="n">
        <v>4077</v>
      </c>
    </row>
    <row r="721" customFormat="false" ht="15" hidden="false" customHeight="false" outlineLevel="0" collapsed="false">
      <c r="A721" s="0" t="s">
        <v>95</v>
      </c>
    </row>
    <row r="723" customFormat="false" ht="15" hidden="false" customHeight="false" outlineLevel="0" collapsed="false">
      <c r="A723" s="0" t="s">
        <v>96</v>
      </c>
      <c r="B723" s="0" t="s">
        <v>97</v>
      </c>
      <c r="C723" s="0" t="s">
        <v>98</v>
      </c>
      <c r="D723" s="0" t="s">
        <v>99</v>
      </c>
      <c r="E723" s="0" t="s">
        <v>100</v>
      </c>
      <c r="F723" s="0" t="s">
        <v>101</v>
      </c>
      <c r="G723" s="0" t="s">
        <v>102</v>
      </c>
      <c r="H723" s="0" t="s">
        <v>103</v>
      </c>
      <c r="I723" s="0" t="s">
        <v>104</v>
      </c>
      <c r="J723" s="0" t="s">
        <v>16</v>
      </c>
      <c r="K723" s="0" t="s">
        <v>105</v>
      </c>
      <c r="L723" s="0" t="s">
        <v>106</v>
      </c>
      <c r="M723" s="0" t="s">
        <v>107</v>
      </c>
      <c r="N723" s="0" t="s">
        <v>108</v>
      </c>
      <c r="O723" s="0" t="s">
        <v>109</v>
      </c>
    </row>
    <row r="724" customFormat="false" ht="15" hidden="false" customHeight="false" outlineLevel="0" collapsed="false">
      <c r="A724" s="0" t="s">
        <v>36</v>
      </c>
      <c r="B724" s="0" t="s">
        <v>79</v>
      </c>
      <c r="C724" s="0" t="s">
        <v>142</v>
      </c>
      <c r="D724" s="0" t="s">
        <v>196</v>
      </c>
      <c r="E724" s="0" t="s">
        <v>197</v>
      </c>
      <c r="F724" s="0" t="s">
        <v>112</v>
      </c>
      <c r="G724" s="0" t="n">
        <v>27</v>
      </c>
      <c r="H724" s="0" t="s">
        <v>161</v>
      </c>
      <c r="I724" s="10" t="n">
        <v>42335</v>
      </c>
      <c r="J724" s="11" t="n">
        <v>0.550694444444444</v>
      </c>
      <c r="K724" s="0" t="n">
        <v>1</v>
      </c>
      <c r="L724" s="0" t="n">
        <v>1</v>
      </c>
      <c r="M724" s="0" t="n">
        <v>15</v>
      </c>
      <c r="N724" s="0" t="n">
        <v>2</v>
      </c>
      <c r="O724" s="0" t="n">
        <v>1876</v>
      </c>
    </row>
    <row r="725" customFormat="false" ht="15" hidden="false" customHeight="false" outlineLevel="0" collapsed="false">
      <c r="A725" s="0" t="s">
        <v>36</v>
      </c>
      <c r="B725" s="0" t="s">
        <v>79</v>
      </c>
      <c r="C725" s="0" t="s">
        <v>142</v>
      </c>
      <c r="D725" s="0" t="s">
        <v>196</v>
      </c>
      <c r="E725" s="0" t="s">
        <v>197</v>
      </c>
      <c r="F725" s="0" t="s">
        <v>112</v>
      </c>
      <c r="G725" s="0" t="n">
        <v>27</v>
      </c>
      <c r="H725" s="0" t="s">
        <v>161</v>
      </c>
      <c r="I725" s="10" t="n">
        <v>42335</v>
      </c>
      <c r="J725" s="11" t="n">
        <v>0.551388888888889</v>
      </c>
      <c r="K725" s="0" t="n">
        <v>2</v>
      </c>
      <c r="L725" s="0" t="n">
        <v>2</v>
      </c>
      <c r="M725" s="0" t="n">
        <v>45</v>
      </c>
      <c r="N725" s="0" t="n">
        <v>4</v>
      </c>
      <c r="O725" s="0" t="n">
        <v>2608</v>
      </c>
    </row>
    <row r="726" customFormat="false" ht="15" hidden="false" customHeight="false" outlineLevel="0" collapsed="false">
      <c r="A726" s="0" t="s">
        <v>36</v>
      </c>
      <c r="B726" s="0" t="s">
        <v>79</v>
      </c>
      <c r="C726" s="0" t="s">
        <v>142</v>
      </c>
      <c r="D726" s="0" t="s">
        <v>196</v>
      </c>
      <c r="E726" s="0" t="s">
        <v>197</v>
      </c>
      <c r="F726" s="0" t="s">
        <v>112</v>
      </c>
      <c r="G726" s="0" t="n">
        <v>27</v>
      </c>
      <c r="H726" s="0" t="s">
        <v>161</v>
      </c>
      <c r="I726" s="10" t="n">
        <v>42335</v>
      </c>
      <c r="J726" s="11" t="n">
        <v>0.552083333333333</v>
      </c>
      <c r="K726" s="0" t="n">
        <v>3</v>
      </c>
      <c r="L726" s="0" t="n">
        <v>3</v>
      </c>
      <c r="M726" s="0" t="n">
        <v>6</v>
      </c>
      <c r="N726" s="0" t="n">
        <v>6</v>
      </c>
      <c r="O726" s="0" t="n">
        <v>1246</v>
      </c>
    </row>
    <row r="727" customFormat="false" ht="15" hidden="false" customHeight="false" outlineLevel="0" collapsed="false">
      <c r="A727" s="0" t="s">
        <v>36</v>
      </c>
      <c r="B727" s="0" t="s">
        <v>79</v>
      </c>
      <c r="C727" s="0" t="s">
        <v>142</v>
      </c>
      <c r="D727" s="0" t="s">
        <v>196</v>
      </c>
      <c r="E727" s="0" t="s">
        <v>197</v>
      </c>
      <c r="F727" s="0" t="s">
        <v>112</v>
      </c>
      <c r="G727" s="0" t="n">
        <v>27</v>
      </c>
      <c r="H727" s="0" t="s">
        <v>161</v>
      </c>
      <c r="I727" s="10" t="n">
        <v>42335</v>
      </c>
      <c r="J727" s="11" t="n">
        <v>0.552083333333333</v>
      </c>
      <c r="K727" s="0" t="n">
        <v>4</v>
      </c>
      <c r="L727" s="0" t="n">
        <v>4</v>
      </c>
      <c r="M727" s="0" t="n">
        <v>4</v>
      </c>
      <c r="N727" s="0" t="n">
        <v>1234</v>
      </c>
      <c r="O727" s="0" t="n">
        <v>2410</v>
      </c>
    </row>
    <row r="728" customFormat="false" ht="15" hidden="false" customHeight="false" outlineLevel="0" collapsed="false">
      <c r="A728" s="0" t="s">
        <v>36</v>
      </c>
      <c r="B728" s="0" t="s">
        <v>79</v>
      </c>
      <c r="C728" s="0" t="s">
        <v>142</v>
      </c>
      <c r="D728" s="0" t="s">
        <v>196</v>
      </c>
      <c r="E728" s="0" t="s">
        <v>197</v>
      </c>
      <c r="F728" s="0" t="s">
        <v>112</v>
      </c>
      <c r="G728" s="0" t="n">
        <v>27</v>
      </c>
      <c r="H728" s="0" t="s">
        <v>161</v>
      </c>
      <c r="I728" s="10" t="n">
        <v>42335</v>
      </c>
      <c r="J728" s="11" t="n">
        <v>0.552777777777778</v>
      </c>
      <c r="K728" s="0" t="n">
        <v>5</v>
      </c>
      <c r="L728" s="0" t="n">
        <v>5</v>
      </c>
      <c r="M728" s="0" t="n">
        <v>5</v>
      </c>
      <c r="N728" s="0" t="n">
        <v>5</v>
      </c>
      <c r="O728" s="0" t="n">
        <v>1014</v>
      </c>
    </row>
    <row r="729" customFormat="false" ht="15" hidden="false" customHeight="false" outlineLevel="0" collapsed="false">
      <c r="A729" s="0" t="s">
        <v>36</v>
      </c>
      <c r="B729" s="0" t="s">
        <v>79</v>
      </c>
      <c r="C729" s="0" t="s">
        <v>142</v>
      </c>
      <c r="D729" s="0" t="s">
        <v>196</v>
      </c>
      <c r="E729" s="0" t="s">
        <v>197</v>
      </c>
      <c r="F729" s="0" t="s">
        <v>112</v>
      </c>
      <c r="G729" s="0" t="n">
        <v>27</v>
      </c>
      <c r="H729" s="0" t="s">
        <v>161</v>
      </c>
      <c r="I729" s="10" t="n">
        <v>42335</v>
      </c>
      <c r="J729" s="11" t="n">
        <v>0.553472222222222</v>
      </c>
      <c r="K729" s="0" t="n">
        <v>6</v>
      </c>
      <c r="L729" s="0" t="n">
        <v>6</v>
      </c>
      <c r="M729" s="0" t="n">
        <v>15</v>
      </c>
      <c r="N729" s="0" t="n">
        <v>5</v>
      </c>
      <c r="O729" s="0" t="n">
        <v>1592</v>
      </c>
    </row>
    <row r="730" customFormat="false" ht="15" hidden="false" customHeight="false" outlineLevel="0" collapsed="false">
      <c r="A730" s="0" t="s">
        <v>36</v>
      </c>
      <c r="B730" s="0" t="s">
        <v>79</v>
      </c>
      <c r="C730" s="0" t="s">
        <v>142</v>
      </c>
      <c r="D730" s="0" t="s">
        <v>196</v>
      </c>
      <c r="E730" s="0" t="s">
        <v>197</v>
      </c>
      <c r="F730" s="0" t="s">
        <v>112</v>
      </c>
      <c r="G730" s="0" t="n">
        <v>27</v>
      </c>
      <c r="H730" s="0" t="s">
        <v>161</v>
      </c>
      <c r="I730" s="10" t="n">
        <v>42335</v>
      </c>
      <c r="J730" s="11" t="n">
        <v>0.553472222222222</v>
      </c>
      <c r="K730" s="0" t="n">
        <v>7</v>
      </c>
      <c r="L730" s="0" t="n">
        <v>7</v>
      </c>
      <c r="M730" s="0" t="n">
        <v>345</v>
      </c>
      <c r="N730" s="0" t="n">
        <v>5</v>
      </c>
      <c r="O730" s="0" t="n">
        <v>1788</v>
      </c>
    </row>
    <row r="731" customFormat="false" ht="15" hidden="false" customHeight="false" outlineLevel="0" collapsed="false">
      <c r="A731" s="0" t="s">
        <v>36</v>
      </c>
      <c r="B731" s="0" t="s">
        <v>79</v>
      </c>
      <c r="C731" s="0" t="s">
        <v>142</v>
      </c>
      <c r="D731" s="0" t="s">
        <v>196</v>
      </c>
      <c r="E731" s="0" t="s">
        <v>197</v>
      </c>
      <c r="F731" s="0" t="s">
        <v>112</v>
      </c>
      <c r="G731" s="0" t="n">
        <v>27</v>
      </c>
      <c r="H731" s="0" t="s">
        <v>161</v>
      </c>
      <c r="I731" s="10" t="n">
        <v>42335</v>
      </c>
      <c r="J731" s="11" t="n">
        <v>0.553472222222222</v>
      </c>
      <c r="K731" s="0" t="n">
        <v>8</v>
      </c>
      <c r="L731" s="0" t="n">
        <v>8</v>
      </c>
      <c r="M731" s="0" t="n">
        <v>24</v>
      </c>
      <c r="N731" s="0" t="n">
        <v>24</v>
      </c>
      <c r="O731" s="0" t="n">
        <v>1389</v>
      </c>
    </row>
    <row r="732" customFormat="false" ht="15" hidden="false" customHeight="false" outlineLevel="0" collapsed="false">
      <c r="A732" s="0" t="s">
        <v>36</v>
      </c>
      <c r="B732" s="0" t="s">
        <v>79</v>
      </c>
      <c r="C732" s="0" t="s">
        <v>142</v>
      </c>
      <c r="D732" s="0" t="s">
        <v>196</v>
      </c>
      <c r="E732" s="0" t="s">
        <v>197</v>
      </c>
      <c r="F732" s="0" t="s">
        <v>112</v>
      </c>
      <c r="G732" s="0" t="n">
        <v>27</v>
      </c>
      <c r="H732" s="0" t="s">
        <v>161</v>
      </c>
      <c r="I732" s="10" t="n">
        <v>42335</v>
      </c>
      <c r="J732" s="11" t="n">
        <v>0.554166666666667</v>
      </c>
      <c r="K732" s="0" t="n">
        <v>9</v>
      </c>
      <c r="L732" s="0" t="n">
        <v>9</v>
      </c>
      <c r="M732" s="0" t="n">
        <v>6</v>
      </c>
      <c r="N732" s="0" t="n">
        <v>6</v>
      </c>
      <c r="O732" s="0" t="n">
        <v>1070</v>
      </c>
    </row>
    <row r="733" customFormat="false" ht="15" hidden="false" customHeight="false" outlineLevel="0" collapsed="false">
      <c r="A733" s="0" t="s">
        <v>36</v>
      </c>
      <c r="B733" s="0" t="s">
        <v>79</v>
      </c>
      <c r="C733" s="0" t="s">
        <v>142</v>
      </c>
      <c r="D733" s="0" t="s">
        <v>196</v>
      </c>
      <c r="E733" s="0" t="s">
        <v>197</v>
      </c>
      <c r="F733" s="0" t="s">
        <v>112</v>
      </c>
      <c r="G733" s="0" t="n">
        <v>27</v>
      </c>
      <c r="H733" s="0" t="s">
        <v>161</v>
      </c>
      <c r="I733" s="10" t="n">
        <v>42335</v>
      </c>
      <c r="J733" s="11" t="n">
        <v>0.554861111111111</v>
      </c>
      <c r="K733" s="0" t="n">
        <v>10</v>
      </c>
      <c r="L733" s="0" t="n">
        <v>10</v>
      </c>
      <c r="M733" s="0" t="n">
        <v>4</v>
      </c>
      <c r="N733" s="0" t="n">
        <v>4</v>
      </c>
      <c r="O733" s="0" t="n">
        <v>1136</v>
      </c>
    </row>
    <row r="734" customFormat="false" ht="15" hidden="false" customHeight="false" outlineLevel="0" collapsed="false">
      <c r="A734" s="0" t="s">
        <v>36</v>
      </c>
      <c r="B734" s="0" t="s">
        <v>79</v>
      </c>
      <c r="C734" s="0" t="s">
        <v>142</v>
      </c>
      <c r="D734" s="0" t="s">
        <v>196</v>
      </c>
      <c r="E734" s="0" t="s">
        <v>197</v>
      </c>
      <c r="F734" s="0" t="s">
        <v>112</v>
      </c>
      <c r="G734" s="0" t="n">
        <v>27</v>
      </c>
      <c r="H734" s="0" t="s">
        <v>161</v>
      </c>
      <c r="I734" s="10" t="n">
        <v>42335</v>
      </c>
      <c r="J734" s="11" t="n">
        <v>0.554861111111111</v>
      </c>
      <c r="K734" s="0" t="n">
        <v>11</v>
      </c>
      <c r="L734" s="0" t="n">
        <v>11</v>
      </c>
      <c r="M734" s="0" t="n">
        <v>25</v>
      </c>
      <c r="N734" s="0" t="n">
        <v>5</v>
      </c>
      <c r="O734" s="0" t="n">
        <v>2598</v>
      </c>
    </row>
    <row r="735" customFormat="false" ht="15" hidden="false" customHeight="false" outlineLevel="0" collapsed="false">
      <c r="A735" s="0" t="s">
        <v>36</v>
      </c>
      <c r="B735" s="0" t="s">
        <v>79</v>
      </c>
      <c r="C735" s="0" t="s">
        <v>142</v>
      </c>
      <c r="D735" s="0" t="s">
        <v>196</v>
      </c>
      <c r="E735" s="0" t="s">
        <v>197</v>
      </c>
      <c r="F735" s="0" t="s">
        <v>112</v>
      </c>
      <c r="G735" s="0" t="n">
        <v>27</v>
      </c>
      <c r="H735" s="0" t="s">
        <v>161</v>
      </c>
      <c r="I735" s="10" t="n">
        <v>42335</v>
      </c>
      <c r="J735" s="11" t="n">
        <v>0.555555555555556</v>
      </c>
      <c r="K735" s="0" t="n">
        <v>12</v>
      </c>
      <c r="L735" s="0" t="n">
        <v>12</v>
      </c>
      <c r="M735" s="0" t="n">
        <v>5</v>
      </c>
      <c r="N735" s="0" t="n">
        <v>5</v>
      </c>
      <c r="O735" s="0" t="n">
        <v>3961</v>
      </c>
    </row>
    <row r="736" customFormat="false" ht="15" hidden="false" customHeight="false" outlineLevel="0" collapsed="false">
      <c r="A736" s="0" t="s">
        <v>36</v>
      </c>
      <c r="B736" s="0" t="s">
        <v>79</v>
      </c>
      <c r="C736" s="0" t="s">
        <v>142</v>
      </c>
      <c r="D736" s="0" t="s">
        <v>196</v>
      </c>
      <c r="E736" s="0" t="s">
        <v>197</v>
      </c>
      <c r="F736" s="0" t="s">
        <v>112</v>
      </c>
      <c r="G736" s="0" t="n">
        <v>27</v>
      </c>
      <c r="H736" s="0" t="s">
        <v>161</v>
      </c>
      <c r="I736" s="10" t="n">
        <v>42335</v>
      </c>
      <c r="J736" s="11" t="n">
        <v>0.555555555555556</v>
      </c>
      <c r="K736" s="0" t="n">
        <v>13</v>
      </c>
      <c r="L736" s="0" t="n">
        <v>13</v>
      </c>
      <c r="M736" s="0" t="n">
        <v>34</v>
      </c>
      <c r="N736" s="0" t="n">
        <v>3</v>
      </c>
      <c r="O736" s="0" t="n">
        <v>2423</v>
      </c>
    </row>
    <row r="737" customFormat="false" ht="15" hidden="false" customHeight="false" outlineLevel="0" collapsed="false">
      <c r="A737" s="0" t="s">
        <v>36</v>
      </c>
      <c r="B737" s="0" t="s">
        <v>79</v>
      </c>
      <c r="C737" s="0" t="s">
        <v>142</v>
      </c>
      <c r="D737" s="0" t="s">
        <v>196</v>
      </c>
      <c r="E737" s="0" t="s">
        <v>197</v>
      </c>
      <c r="F737" s="0" t="s">
        <v>112</v>
      </c>
      <c r="G737" s="0" t="n">
        <v>27</v>
      </c>
      <c r="H737" s="0" t="s">
        <v>161</v>
      </c>
      <c r="I737" s="10" t="n">
        <v>42335</v>
      </c>
      <c r="J737" s="11" t="n">
        <v>0.55625</v>
      </c>
      <c r="K737" s="0" t="n">
        <v>14</v>
      </c>
      <c r="L737" s="0" t="n">
        <v>14</v>
      </c>
      <c r="M737" s="0" t="n">
        <v>35</v>
      </c>
      <c r="N737" s="0" t="n">
        <v>6</v>
      </c>
      <c r="O737" s="0" t="n">
        <v>3402</v>
      </c>
    </row>
    <row r="738" customFormat="false" ht="15" hidden="false" customHeight="false" outlineLevel="0" collapsed="false">
      <c r="A738" s="0" t="s">
        <v>95</v>
      </c>
    </row>
    <row r="740" customFormat="false" ht="15" hidden="false" customHeight="false" outlineLevel="0" collapsed="false">
      <c r="A740" s="0" t="s">
        <v>96</v>
      </c>
      <c r="B740" s="0" t="s">
        <v>97</v>
      </c>
      <c r="C740" s="0" t="s">
        <v>98</v>
      </c>
      <c r="D740" s="0" t="s">
        <v>99</v>
      </c>
      <c r="E740" s="0" t="s">
        <v>100</v>
      </c>
      <c r="F740" s="0" t="s">
        <v>101</v>
      </c>
      <c r="G740" s="0" t="s">
        <v>102</v>
      </c>
      <c r="H740" s="0" t="s">
        <v>103</v>
      </c>
      <c r="I740" s="0" t="s">
        <v>104</v>
      </c>
      <c r="J740" s="0" t="s">
        <v>16</v>
      </c>
      <c r="K740" s="0" t="s">
        <v>105</v>
      </c>
      <c r="L740" s="0" t="s">
        <v>106</v>
      </c>
      <c r="M740" s="0" t="s">
        <v>107</v>
      </c>
      <c r="N740" s="0" t="s">
        <v>108</v>
      </c>
      <c r="O740" s="0" t="s">
        <v>109</v>
      </c>
    </row>
    <row r="741" customFormat="false" ht="15" hidden="false" customHeight="false" outlineLevel="0" collapsed="false">
      <c r="A741" s="0" t="s">
        <v>38</v>
      </c>
      <c r="B741" s="0" t="s">
        <v>80</v>
      </c>
      <c r="C741" s="0" t="s">
        <v>165</v>
      </c>
      <c r="D741" s="0" t="s">
        <v>115</v>
      </c>
      <c r="E741" s="0" t="n">
        <v>2</v>
      </c>
      <c r="F741" s="0" t="s">
        <v>116</v>
      </c>
      <c r="G741" s="0" t="n">
        <v>21</v>
      </c>
      <c r="H741" s="0" t="s">
        <v>117</v>
      </c>
      <c r="I741" s="10" t="n">
        <v>42335</v>
      </c>
      <c r="J741" s="11" t="n">
        <v>0.618055555555556</v>
      </c>
      <c r="K741" s="0" t="n">
        <v>1</v>
      </c>
      <c r="L741" s="0" t="n">
        <v>1</v>
      </c>
      <c r="M741" s="0" t="n">
        <v>15</v>
      </c>
      <c r="N741" s="0" t="n">
        <v>123</v>
      </c>
      <c r="O741" s="0" t="n">
        <v>4800</v>
      </c>
    </row>
    <row r="742" customFormat="false" ht="15" hidden="false" customHeight="false" outlineLevel="0" collapsed="false">
      <c r="A742" s="0" t="s">
        <v>38</v>
      </c>
      <c r="B742" s="0" t="s">
        <v>80</v>
      </c>
      <c r="C742" s="0" t="s">
        <v>165</v>
      </c>
      <c r="D742" s="0" t="s">
        <v>115</v>
      </c>
      <c r="E742" s="0" t="n">
        <v>2</v>
      </c>
      <c r="F742" s="0" t="s">
        <v>116</v>
      </c>
      <c r="G742" s="0" t="n">
        <v>21</v>
      </c>
      <c r="H742" s="0" t="s">
        <v>117</v>
      </c>
      <c r="I742" s="10" t="n">
        <v>42335</v>
      </c>
      <c r="J742" s="11" t="n">
        <v>0.61875</v>
      </c>
      <c r="K742" s="0" t="n">
        <v>2</v>
      </c>
      <c r="L742" s="0" t="n">
        <v>2</v>
      </c>
      <c r="M742" s="0" t="n">
        <v>45</v>
      </c>
      <c r="N742" s="0" t="n">
        <v>2</v>
      </c>
      <c r="O742" s="0" t="n">
        <v>4284</v>
      </c>
    </row>
    <row r="743" customFormat="false" ht="15" hidden="false" customHeight="false" outlineLevel="0" collapsed="false">
      <c r="A743" s="0" t="s">
        <v>38</v>
      </c>
      <c r="B743" s="0" t="s">
        <v>80</v>
      </c>
      <c r="C743" s="0" t="s">
        <v>165</v>
      </c>
      <c r="D743" s="0" t="s">
        <v>115</v>
      </c>
      <c r="E743" s="0" t="n">
        <v>2</v>
      </c>
      <c r="F743" s="0" t="s">
        <v>116</v>
      </c>
      <c r="G743" s="0" t="n">
        <v>21</v>
      </c>
      <c r="H743" s="0" t="s">
        <v>117</v>
      </c>
      <c r="I743" s="10" t="n">
        <v>42335</v>
      </c>
      <c r="J743" s="11" t="n">
        <v>0.619444444444445</v>
      </c>
      <c r="K743" s="0" t="n">
        <v>3</v>
      </c>
      <c r="L743" s="0" t="n">
        <v>3</v>
      </c>
      <c r="M743" s="0" t="n">
        <v>6</v>
      </c>
      <c r="N743" s="0" t="n">
        <v>24</v>
      </c>
      <c r="O743" s="0" t="n">
        <v>5023</v>
      </c>
    </row>
    <row r="744" customFormat="false" ht="15" hidden="false" customHeight="false" outlineLevel="0" collapsed="false">
      <c r="A744" s="0" t="s">
        <v>38</v>
      </c>
      <c r="B744" s="0" t="s">
        <v>80</v>
      </c>
      <c r="C744" s="0" t="s">
        <v>165</v>
      </c>
      <c r="D744" s="0" t="s">
        <v>115</v>
      </c>
      <c r="E744" s="0" t="n">
        <v>2</v>
      </c>
      <c r="F744" s="0" t="s">
        <v>116</v>
      </c>
      <c r="G744" s="0" t="n">
        <v>21</v>
      </c>
      <c r="H744" s="0" t="s">
        <v>117</v>
      </c>
      <c r="I744" s="10" t="n">
        <v>42335</v>
      </c>
      <c r="J744" s="11" t="n">
        <v>0.620138888888889</v>
      </c>
      <c r="K744" s="0" t="n">
        <v>4</v>
      </c>
      <c r="L744" s="0" t="n">
        <v>4</v>
      </c>
      <c r="M744" s="0" t="n">
        <v>4</v>
      </c>
      <c r="N744" s="0" t="n">
        <v>4</v>
      </c>
      <c r="O744" s="0" t="n">
        <v>3483</v>
      </c>
    </row>
    <row r="745" customFormat="false" ht="15" hidden="false" customHeight="false" outlineLevel="0" collapsed="false">
      <c r="A745" s="0" t="s">
        <v>38</v>
      </c>
      <c r="B745" s="0" t="s">
        <v>80</v>
      </c>
      <c r="C745" s="0" t="s">
        <v>165</v>
      </c>
      <c r="D745" s="0" t="s">
        <v>115</v>
      </c>
      <c r="E745" s="0" t="n">
        <v>2</v>
      </c>
      <c r="F745" s="0" t="s">
        <v>116</v>
      </c>
      <c r="G745" s="0" t="n">
        <v>21</v>
      </c>
      <c r="H745" s="0" t="s">
        <v>117</v>
      </c>
      <c r="I745" s="10" t="n">
        <v>42335</v>
      </c>
      <c r="J745" s="11" t="n">
        <v>0.620833333333333</v>
      </c>
      <c r="K745" s="0" t="n">
        <v>5</v>
      </c>
      <c r="L745" s="0" t="n">
        <v>5</v>
      </c>
      <c r="M745" s="0" t="n">
        <v>5</v>
      </c>
      <c r="N745" s="0" t="n">
        <v>1234</v>
      </c>
      <c r="O745" s="0" t="n">
        <v>2566</v>
      </c>
    </row>
    <row r="746" customFormat="false" ht="15" hidden="false" customHeight="false" outlineLevel="0" collapsed="false">
      <c r="A746" s="0" t="s">
        <v>38</v>
      </c>
      <c r="B746" s="0" t="s">
        <v>80</v>
      </c>
      <c r="C746" s="0" t="s">
        <v>165</v>
      </c>
      <c r="D746" s="0" t="s">
        <v>115</v>
      </c>
      <c r="E746" s="0" t="n">
        <v>2</v>
      </c>
      <c r="F746" s="0" t="s">
        <v>116</v>
      </c>
      <c r="G746" s="0" t="n">
        <v>21</v>
      </c>
      <c r="H746" s="0" t="s">
        <v>117</v>
      </c>
      <c r="I746" s="10" t="n">
        <v>42335</v>
      </c>
      <c r="J746" s="11" t="n">
        <v>0.621527777777778</v>
      </c>
      <c r="K746" s="0" t="n">
        <v>6</v>
      </c>
      <c r="L746" s="0" t="n">
        <v>6</v>
      </c>
      <c r="M746" s="0" t="n">
        <v>15</v>
      </c>
      <c r="N746" s="0" t="n">
        <v>3</v>
      </c>
      <c r="O746" s="0" t="n">
        <v>3936</v>
      </c>
    </row>
    <row r="747" customFormat="false" ht="15" hidden="false" customHeight="false" outlineLevel="0" collapsed="false">
      <c r="A747" s="0" t="s">
        <v>38</v>
      </c>
      <c r="B747" s="0" t="s">
        <v>80</v>
      </c>
      <c r="C747" s="0" t="s">
        <v>165</v>
      </c>
      <c r="D747" s="0" t="s">
        <v>115</v>
      </c>
      <c r="E747" s="0" t="n">
        <v>2</v>
      </c>
      <c r="F747" s="0" t="s">
        <v>116</v>
      </c>
      <c r="G747" s="0" t="n">
        <v>21</v>
      </c>
      <c r="H747" s="0" t="s">
        <v>117</v>
      </c>
      <c r="I747" s="10" t="n">
        <v>42335</v>
      </c>
      <c r="J747" s="11" t="n">
        <v>0.622222222222222</v>
      </c>
      <c r="K747" s="0" t="n">
        <v>7</v>
      </c>
      <c r="L747" s="0" t="n">
        <v>7</v>
      </c>
      <c r="M747" s="0" t="n">
        <v>345</v>
      </c>
      <c r="N747" s="0" t="n">
        <v>5</v>
      </c>
      <c r="O747" s="0" t="n">
        <v>3440</v>
      </c>
    </row>
    <row r="748" customFormat="false" ht="15" hidden="false" customHeight="false" outlineLevel="0" collapsed="false">
      <c r="A748" s="0" t="s">
        <v>38</v>
      </c>
      <c r="B748" s="0" t="s">
        <v>80</v>
      </c>
      <c r="C748" s="0" t="s">
        <v>165</v>
      </c>
      <c r="D748" s="0" t="s">
        <v>115</v>
      </c>
      <c r="E748" s="0" t="n">
        <v>2</v>
      </c>
      <c r="F748" s="0" t="s">
        <v>116</v>
      </c>
      <c r="G748" s="0" t="n">
        <v>21</v>
      </c>
      <c r="H748" s="0" t="s">
        <v>117</v>
      </c>
      <c r="I748" s="10" t="n">
        <v>42335</v>
      </c>
      <c r="J748" s="11" t="n">
        <v>0.622916666666667</v>
      </c>
      <c r="K748" s="0" t="n">
        <v>8</v>
      </c>
      <c r="L748" s="0" t="n">
        <v>8</v>
      </c>
      <c r="M748" s="0" t="n">
        <v>24</v>
      </c>
      <c r="N748" s="0" t="n">
        <v>1234</v>
      </c>
      <c r="O748" s="0" t="n">
        <v>2892</v>
      </c>
    </row>
    <row r="749" customFormat="false" ht="15" hidden="false" customHeight="false" outlineLevel="0" collapsed="false">
      <c r="A749" s="0" t="s">
        <v>38</v>
      </c>
      <c r="B749" s="0" t="s">
        <v>80</v>
      </c>
      <c r="C749" s="0" t="s">
        <v>165</v>
      </c>
      <c r="D749" s="0" t="s">
        <v>115</v>
      </c>
      <c r="E749" s="0" t="n">
        <v>2</v>
      </c>
      <c r="F749" s="0" t="s">
        <v>116</v>
      </c>
      <c r="G749" s="0" t="n">
        <v>21</v>
      </c>
      <c r="H749" s="0" t="s">
        <v>117</v>
      </c>
      <c r="I749" s="10" t="n">
        <v>42335</v>
      </c>
      <c r="J749" s="11" t="n">
        <v>0.623611111111111</v>
      </c>
      <c r="K749" s="0" t="n">
        <v>9</v>
      </c>
      <c r="L749" s="0" t="n">
        <v>9</v>
      </c>
      <c r="M749" s="0" t="n">
        <v>6</v>
      </c>
      <c r="N749" s="0" t="n">
        <v>34</v>
      </c>
      <c r="O749" s="0" t="n">
        <v>3495</v>
      </c>
    </row>
    <row r="750" customFormat="false" ht="15" hidden="false" customHeight="false" outlineLevel="0" collapsed="false">
      <c r="A750" s="0" t="s">
        <v>38</v>
      </c>
      <c r="B750" s="0" t="s">
        <v>80</v>
      </c>
      <c r="C750" s="0" t="s">
        <v>165</v>
      </c>
      <c r="D750" s="0" t="s">
        <v>115</v>
      </c>
      <c r="E750" s="0" t="n">
        <v>2</v>
      </c>
      <c r="F750" s="0" t="s">
        <v>116</v>
      </c>
      <c r="G750" s="0" t="n">
        <v>21</v>
      </c>
      <c r="H750" s="0" t="s">
        <v>117</v>
      </c>
      <c r="I750" s="10" t="n">
        <v>42335</v>
      </c>
      <c r="J750" s="11" t="n">
        <v>0.625</v>
      </c>
      <c r="K750" s="0" t="n">
        <v>10</v>
      </c>
      <c r="L750" s="0" t="n">
        <v>10</v>
      </c>
      <c r="M750" s="0" t="n">
        <v>4</v>
      </c>
      <c r="N750" s="0" t="n">
        <v>124</v>
      </c>
      <c r="O750" s="0" t="n">
        <v>3328</v>
      </c>
    </row>
    <row r="751" customFormat="false" ht="15" hidden="false" customHeight="false" outlineLevel="0" collapsed="false">
      <c r="A751" s="0" t="s">
        <v>38</v>
      </c>
      <c r="B751" s="0" t="s">
        <v>80</v>
      </c>
      <c r="C751" s="0" t="s">
        <v>165</v>
      </c>
      <c r="D751" s="0" t="s">
        <v>115</v>
      </c>
      <c r="E751" s="0" t="n">
        <v>2</v>
      </c>
      <c r="F751" s="0" t="s">
        <v>116</v>
      </c>
      <c r="G751" s="0" t="n">
        <v>21</v>
      </c>
      <c r="H751" s="0" t="s">
        <v>117</v>
      </c>
      <c r="I751" s="10" t="n">
        <v>42335</v>
      </c>
      <c r="J751" s="11" t="n">
        <v>0.625</v>
      </c>
      <c r="K751" s="0" t="n">
        <v>11</v>
      </c>
      <c r="L751" s="0" t="n">
        <v>11</v>
      </c>
      <c r="M751" s="0" t="n">
        <v>25</v>
      </c>
      <c r="N751" s="0" t="n">
        <v>5</v>
      </c>
      <c r="O751" s="0" t="n">
        <v>3315</v>
      </c>
    </row>
    <row r="752" customFormat="false" ht="15" hidden="false" customHeight="false" outlineLevel="0" collapsed="false">
      <c r="A752" s="0" t="s">
        <v>38</v>
      </c>
      <c r="B752" s="0" t="s">
        <v>80</v>
      </c>
      <c r="C752" s="0" t="s">
        <v>165</v>
      </c>
      <c r="D752" s="0" t="s">
        <v>115</v>
      </c>
      <c r="E752" s="0" t="n">
        <v>2</v>
      </c>
      <c r="F752" s="0" t="s">
        <v>116</v>
      </c>
      <c r="G752" s="0" t="n">
        <v>21</v>
      </c>
      <c r="H752" s="0" t="s">
        <v>117</v>
      </c>
      <c r="I752" s="10" t="n">
        <v>42335</v>
      </c>
      <c r="J752" s="11" t="n">
        <v>0.625694444444445</v>
      </c>
      <c r="K752" s="0" t="n">
        <v>12</v>
      </c>
      <c r="L752" s="0" t="n">
        <v>12</v>
      </c>
      <c r="M752" s="0" t="n">
        <v>5</v>
      </c>
      <c r="N752" s="0" t="n">
        <v>6</v>
      </c>
      <c r="O752" s="0" t="n">
        <v>3650</v>
      </c>
    </row>
    <row r="753" customFormat="false" ht="15" hidden="false" customHeight="false" outlineLevel="0" collapsed="false">
      <c r="A753" s="0" t="s">
        <v>38</v>
      </c>
      <c r="B753" s="0" t="s">
        <v>80</v>
      </c>
      <c r="C753" s="0" t="s">
        <v>165</v>
      </c>
      <c r="D753" s="0" t="s">
        <v>115</v>
      </c>
      <c r="E753" s="0" t="n">
        <v>2</v>
      </c>
      <c r="F753" s="0" t="s">
        <v>116</v>
      </c>
      <c r="G753" s="0" t="n">
        <v>21</v>
      </c>
      <c r="H753" s="0" t="s">
        <v>117</v>
      </c>
      <c r="I753" s="10" t="n">
        <v>42335</v>
      </c>
      <c r="J753" s="11" t="n">
        <v>0.626388888888889</v>
      </c>
      <c r="K753" s="0" t="n">
        <v>13</v>
      </c>
      <c r="L753" s="0" t="n">
        <v>13</v>
      </c>
      <c r="M753" s="0" t="n">
        <v>34</v>
      </c>
      <c r="N753" s="0" t="n">
        <v>123</v>
      </c>
      <c r="O753" s="0" t="n">
        <v>2199</v>
      </c>
    </row>
    <row r="754" customFormat="false" ht="15" hidden="false" customHeight="false" outlineLevel="0" collapsed="false">
      <c r="A754" s="0" t="s">
        <v>38</v>
      </c>
      <c r="B754" s="0" t="s">
        <v>80</v>
      </c>
      <c r="C754" s="0" t="s">
        <v>165</v>
      </c>
      <c r="D754" s="0" t="s">
        <v>115</v>
      </c>
      <c r="E754" s="0" t="n">
        <v>2</v>
      </c>
      <c r="F754" s="0" t="s">
        <v>116</v>
      </c>
      <c r="G754" s="0" t="n">
        <v>21</v>
      </c>
      <c r="H754" s="0" t="s">
        <v>117</v>
      </c>
      <c r="I754" s="10" t="n">
        <v>42335</v>
      </c>
      <c r="J754" s="11" t="n">
        <v>0.627083333333333</v>
      </c>
      <c r="K754" s="0" t="n">
        <v>14</v>
      </c>
      <c r="L754" s="0" t="n">
        <v>14</v>
      </c>
      <c r="M754" s="0" t="n">
        <v>35</v>
      </c>
      <c r="N754" s="0" t="n">
        <v>6</v>
      </c>
      <c r="O754" s="0" t="n">
        <v>3788</v>
      </c>
    </row>
    <row r="755" customFormat="false" ht="15" hidden="false" customHeight="false" outlineLevel="0" collapsed="false">
      <c r="A755" s="0" t="s">
        <v>95</v>
      </c>
    </row>
    <row r="757" customFormat="false" ht="15" hidden="false" customHeight="false" outlineLevel="0" collapsed="false">
      <c r="A757" s="0" t="s">
        <v>96</v>
      </c>
      <c r="B757" s="0" t="s">
        <v>97</v>
      </c>
      <c r="C757" s="0" t="s">
        <v>98</v>
      </c>
      <c r="D757" s="0" t="s">
        <v>99</v>
      </c>
      <c r="E757" s="0" t="s">
        <v>100</v>
      </c>
      <c r="F757" s="0" t="s">
        <v>101</v>
      </c>
      <c r="G757" s="0" t="s">
        <v>102</v>
      </c>
      <c r="H757" s="0" t="s">
        <v>103</v>
      </c>
      <c r="I757" s="0" t="s">
        <v>104</v>
      </c>
      <c r="J757" s="0" t="s">
        <v>16</v>
      </c>
      <c r="K757" s="0" t="s">
        <v>105</v>
      </c>
      <c r="L757" s="0" t="s">
        <v>106</v>
      </c>
      <c r="M757" s="0" t="s">
        <v>107</v>
      </c>
      <c r="N757" s="0" t="s">
        <v>108</v>
      </c>
      <c r="O757" s="0" t="s">
        <v>109</v>
      </c>
    </row>
    <row r="758" customFormat="false" ht="15" hidden="false" customHeight="false" outlineLevel="0" collapsed="false">
      <c r="A758" s="0" t="s">
        <v>40</v>
      </c>
      <c r="B758" s="0" t="s">
        <v>81</v>
      </c>
      <c r="C758" s="0" t="s">
        <v>110</v>
      </c>
      <c r="D758" s="0" t="s">
        <v>198</v>
      </c>
      <c r="E758" s="0" t="s">
        <v>199</v>
      </c>
      <c r="F758" s="0" t="s">
        <v>129</v>
      </c>
      <c r="G758" s="0" t="n">
        <v>24</v>
      </c>
      <c r="H758" s="0" t="s">
        <v>141</v>
      </c>
      <c r="I758" s="10" t="n">
        <v>42335</v>
      </c>
      <c r="J758" s="11" t="n">
        <v>0.675</v>
      </c>
      <c r="K758" s="0" t="n">
        <v>1</v>
      </c>
      <c r="L758" s="0" t="n">
        <v>1</v>
      </c>
      <c r="M758" s="0" t="n">
        <v>15</v>
      </c>
      <c r="N758" s="0" t="n">
        <v>6</v>
      </c>
      <c r="O758" s="0" t="n">
        <v>3185</v>
      </c>
    </row>
    <row r="759" customFormat="false" ht="15" hidden="false" customHeight="false" outlineLevel="0" collapsed="false">
      <c r="A759" s="0" t="s">
        <v>40</v>
      </c>
      <c r="B759" s="0" t="s">
        <v>81</v>
      </c>
      <c r="C759" s="0" t="s">
        <v>110</v>
      </c>
      <c r="D759" s="0" t="s">
        <v>198</v>
      </c>
      <c r="E759" s="0" t="s">
        <v>199</v>
      </c>
      <c r="F759" s="0" t="s">
        <v>129</v>
      </c>
      <c r="G759" s="0" t="n">
        <v>24</v>
      </c>
      <c r="H759" s="0" t="s">
        <v>141</v>
      </c>
      <c r="I759" s="10" t="n">
        <v>42335</v>
      </c>
      <c r="J759" s="11" t="n">
        <v>0.675694444444444</v>
      </c>
      <c r="K759" s="0" t="n">
        <v>2</v>
      </c>
      <c r="L759" s="0" t="n">
        <v>2</v>
      </c>
      <c r="M759" s="0" t="n">
        <v>45</v>
      </c>
      <c r="N759" s="0" t="n">
        <v>12</v>
      </c>
      <c r="O759" s="0" t="n">
        <v>3353</v>
      </c>
    </row>
    <row r="760" customFormat="false" ht="15" hidden="false" customHeight="false" outlineLevel="0" collapsed="false">
      <c r="A760" s="0" t="s">
        <v>40</v>
      </c>
      <c r="B760" s="0" t="s">
        <v>81</v>
      </c>
      <c r="C760" s="0" t="s">
        <v>110</v>
      </c>
      <c r="D760" s="0" t="s">
        <v>198</v>
      </c>
      <c r="E760" s="0" t="s">
        <v>199</v>
      </c>
      <c r="F760" s="0" t="s">
        <v>129</v>
      </c>
      <c r="G760" s="0" t="n">
        <v>24</v>
      </c>
      <c r="H760" s="0" t="s">
        <v>141</v>
      </c>
      <c r="I760" s="10" t="n">
        <v>42335</v>
      </c>
      <c r="J760" s="11" t="n">
        <v>0.676388888888889</v>
      </c>
      <c r="K760" s="0" t="n">
        <v>3</v>
      </c>
      <c r="L760" s="0" t="n">
        <v>3</v>
      </c>
      <c r="M760" s="0" t="n">
        <v>6</v>
      </c>
      <c r="N760" s="0" t="n">
        <v>24</v>
      </c>
      <c r="O760" s="0" t="n">
        <v>4060</v>
      </c>
    </row>
    <row r="761" customFormat="false" ht="15" hidden="false" customHeight="false" outlineLevel="0" collapsed="false">
      <c r="A761" s="0" t="s">
        <v>40</v>
      </c>
      <c r="B761" s="0" t="s">
        <v>81</v>
      </c>
      <c r="C761" s="0" t="s">
        <v>110</v>
      </c>
      <c r="D761" s="0" t="s">
        <v>198</v>
      </c>
      <c r="E761" s="0" t="s">
        <v>199</v>
      </c>
      <c r="F761" s="0" t="s">
        <v>129</v>
      </c>
      <c r="G761" s="0" t="n">
        <v>24</v>
      </c>
      <c r="H761" s="0" t="s">
        <v>141</v>
      </c>
      <c r="I761" s="10" t="n">
        <v>42335</v>
      </c>
      <c r="J761" s="11" t="n">
        <v>0.677083333333333</v>
      </c>
      <c r="K761" s="0" t="n">
        <v>4</v>
      </c>
      <c r="L761" s="0" t="n">
        <v>4</v>
      </c>
      <c r="M761" s="0" t="n">
        <v>4</v>
      </c>
      <c r="N761" s="0" t="n">
        <v>23</v>
      </c>
      <c r="O761" s="0" t="n">
        <v>2926</v>
      </c>
    </row>
    <row r="762" customFormat="false" ht="15" hidden="false" customHeight="false" outlineLevel="0" collapsed="false">
      <c r="A762" s="0" t="s">
        <v>40</v>
      </c>
      <c r="B762" s="0" t="s">
        <v>81</v>
      </c>
      <c r="C762" s="0" t="s">
        <v>110</v>
      </c>
      <c r="D762" s="0" t="s">
        <v>198</v>
      </c>
      <c r="E762" s="0" t="s">
        <v>199</v>
      </c>
      <c r="F762" s="0" t="s">
        <v>129</v>
      </c>
      <c r="G762" s="0" t="n">
        <v>24</v>
      </c>
      <c r="H762" s="0" t="s">
        <v>141</v>
      </c>
      <c r="I762" s="10" t="n">
        <v>42335</v>
      </c>
      <c r="J762" s="11" t="n">
        <v>0.677777777777778</v>
      </c>
      <c r="K762" s="0" t="n">
        <v>5</v>
      </c>
      <c r="L762" s="0" t="n">
        <v>5</v>
      </c>
      <c r="M762" s="0" t="n">
        <v>5</v>
      </c>
      <c r="N762" s="0" t="n">
        <v>2</v>
      </c>
      <c r="O762" s="0" t="n">
        <v>2250</v>
      </c>
    </row>
    <row r="763" customFormat="false" ht="15" hidden="false" customHeight="false" outlineLevel="0" collapsed="false">
      <c r="A763" s="0" t="s">
        <v>40</v>
      </c>
      <c r="B763" s="0" t="s">
        <v>81</v>
      </c>
      <c r="C763" s="0" t="s">
        <v>110</v>
      </c>
      <c r="D763" s="0" t="s">
        <v>198</v>
      </c>
      <c r="E763" s="0" t="s">
        <v>199</v>
      </c>
      <c r="F763" s="0" t="s">
        <v>129</v>
      </c>
      <c r="G763" s="0" t="n">
        <v>24</v>
      </c>
      <c r="H763" s="0" t="s">
        <v>141</v>
      </c>
      <c r="I763" s="10" t="n">
        <v>42335</v>
      </c>
      <c r="J763" s="11" t="n">
        <v>0.678472222222222</v>
      </c>
      <c r="K763" s="0" t="n">
        <v>6</v>
      </c>
      <c r="L763" s="0" t="n">
        <v>6</v>
      </c>
      <c r="M763" s="0" t="n">
        <v>15</v>
      </c>
      <c r="N763" s="0" t="n">
        <v>1234</v>
      </c>
      <c r="O763" s="0" t="n">
        <v>5030</v>
      </c>
    </row>
    <row r="764" customFormat="false" ht="15" hidden="false" customHeight="false" outlineLevel="0" collapsed="false">
      <c r="A764" s="0" t="s">
        <v>40</v>
      </c>
      <c r="B764" s="0" t="s">
        <v>81</v>
      </c>
      <c r="C764" s="0" t="s">
        <v>110</v>
      </c>
      <c r="D764" s="0" t="s">
        <v>198</v>
      </c>
      <c r="E764" s="0" t="s">
        <v>199</v>
      </c>
      <c r="F764" s="0" t="s">
        <v>129</v>
      </c>
      <c r="G764" s="0" t="n">
        <v>24</v>
      </c>
      <c r="H764" s="0" t="s">
        <v>141</v>
      </c>
      <c r="I764" s="10" t="n">
        <v>42335</v>
      </c>
      <c r="J764" s="11" t="n">
        <v>0.679166666666667</v>
      </c>
      <c r="K764" s="0" t="n">
        <v>7</v>
      </c>
      <c r="L764" s="0" t="n">
        <v>7</v>
      </c>
      <c r="M764" s="0" t="n">
        <v>345</v>
      </c>
      <c r="N764" s="0" t="n">
        <v>6</v>
      </c>
      <c r="O764" s="0" t="n">
        <v>2083</v>
      </c>
    </row>
    <row r="765" customFormat="false" ht="15" hidden="false" customHeight="false" outlineLevel="0" collapsed="false">
      <c r="A765" s="0" t="s">
        <v>40</v>
      </c>
      <c r="B765" s="0" t="s">
        <v>81</v>
      </c>
      <c r="C765" s="0" t="s">
        <v>110</v>
      </c>
      <c r="D765" s="0" t="s">
        <v>198</v>
      </c>
      <c r="E765" s="0" t="s">
        <v>199</v>
      </c>
      <c r="F765" s="0" t="s">
        <v>129</v>
      </c>
      <c r="G765" s="0" t="n">
        <v>24</v>
      </c>
      <c r="H765" s="0" t="s">
        <v>141</v>
      </c>
      <c r="I765" s="10" t="n">
        <v>42335</v>
      </c>
      <c r="J765" s="11" t="n">
        <v>0.679166666666667</v>
      </c>
      <c r="K765" s="0" t="n">
        <v>8</v>
      </c>
      <c r="L765" s="0" t="n">
        <v>8</v>
      </c>
      <c r="M765" s="0" t="n">
        <v>24</v>
      </c>
      <c r="N765" s="0" t="n">
        <v>12</v>
      </c>
      <c r="O765" s="0" t="n">
        <v>2682</v>
      </c>
    </row>
    <row r="766" customFormat="false" ht="15" hidden="false" customHeight="false" outlineLevel="0" collapsed="false">
      <c r="A766" s="0" t="s">
        <v>40</v>
      </c>
      <c r="B766" s="0" t="s">
        <v>81</v>
      </c>
      <c r="C766" s="0" t="s">
        <v>110</v>
      </c>
      <c r="D766" s="0" t="s">
        <v>198</v>
      </c>
      <c r="E766" s="0" t="s">
        <v>199</v>
      </c>
      <c r="F766" s="0" t="s">
        <v>129</v>
      </c>
      <c r="G766" s="0" t="n">
        <v>24</v>
      </c>
      <c r="H766" s="0" t="s">
        <v>141</v>
      </c>
      <c r="I766" s="10" t="n">
        <v>42335</v>
      </c>
      <c r="J766" s="11" t="n">
        <v>0.679861111111111</v>
      </c>
      <c r="K766" s="0" t="n">
        <v>9</v>
      </c>
      <c r="L766" s="0" t="n">
        <v>9</v>
      </c>
      <c r="M766" s="0" t="n">
        <v>6</v>
      </c>
      <c r="N766" s="0" t="n">
        <v>6</v>
      </c>
      <c r="O766" s="0" t="n">
        <v>1664</v>
      </c>
    </row>
    <row r="767" customFormat="false" ht="15" hidden="false" customHeight="false" outlineLevel="0" collapsed="false">
      <c r="A767" s="0" t="s">
        <v>40</v>
      </c>
      <c r="B767" s="0" t="s">
        <v>81</v>
      </c>
      <c r="C767" s="0" t="s">
        <v>110</v>
      </c>
      <c r="D767" s="0" t="s">
        <v>198</v>
      </c>
      <c r="E767" s="0" t="s">
        <v>199</v>
      </c>
      <c r="F767" s="0" t="s">
        <v>129</v>
      </c>
      <c r="G767" s="0" t="n">
        <v>24</v>
      </c>
      <c r="H767" s="0" t="s">
        <v>141</v>
      </c>
      <c r="I767" s="10" t="n">
        <v>42335</v>
      </c>
      <c r="J767" s="11" t="n">
        <v>0.68125</v>
      </c>
      <c r="K767" s="0" t="n">
        <v>10</v>
      </c>
      <c r="L767" s="0" t="n">
        <v>10</v>
      </c>
      <c r="M767" s="0" t="n">
        <v>4</v>
      </c>
      <c r="N767" s="0" t="n">
        <v>1234</v>
      </c>
      <c r="O767" s="0" t="n">
        <v>4927</v>
      </c>
    </row>
    <row r="768" customFormat="false" ht="15" hidden="false" customHeight="false" outlineLevel="0" collapsed="false">
      <c r="A768" s="0" t="s">
        <v>40</v>
      </c>
      <c r="B768" s="0" t="s">
        <v>81</v>
      </c>
      <c r="C768" s="0" t="s">
        <v>110</v>
      </c>
      <c r="D768" s="0" t="s">
        <v>198</v>
      </c>
      <c r="E768" s="0" t="s">
        <v>199</v>
      </c>
      <c r="F768" s="0" t="s">
        <v>129</v>
      </c>
      <c r="G768" s="0" t="n">
        <v>24</v>
      </c>
      <c r="H768" s="0" t="s">
        <v>141</v>
      </c>
      <c r="I768" s="10" t="n">
        <v>42335</v>
      </c>
      <c r="J768" s="11" t="n">
        <v>0.68125</v>
      </c>
      <c r="K768" s="0" t="n">
        <v>11</v>
      </c>
      <c r="L768" s="0" t="n">
        <v>11</v>
      </c>
      <c r="M768" s="0" t="n">
        <v>25</v>
      </c>
      <c r="N768" s="0" t="n">
        <v>13</v>
      </c>
      <c r="O768" s="0" t="n">
        <v>2604</v>
      </c>
    </row>
    <row r="769" customFormat="false" ht="15" hidden="false" customHeight="false" outlineLevel="0" collapsed="false">
      <c r="A769" s="0" t="s">
        <v>40</v>
      </c>
      <c r="B769" s="0" t="s">
        <v>81</v>
      </c>
      <c r="C769" s="0" t="s">
        <v>110</v>
      </c>
      <c r="D769" s="0" t="s">
        <v>198</v>
      </c>
      <c r="E769" s="0" t="s">
        <v>199</v>
      </c>
      <c r="F769" s="0" t="s">
        <v>129</v>
      </c>
      <c r="G769" s="0" t="n">
        <v>24</v>
      </c>
      <c r="H769" s="0" t="s">
        <v>141</v>
      </c>
      <c r="I769" s="10" t="n">
        <v>42335</v>
      </c>
      <c r="J769" s="11" t="n">
        <v>0.682638888888889</v>
      </c>
      <c r="K769" s="0" t="n">
        <v>12</v>
      </c>
      <c r="L769" s="0" t="n">
        <v>12</v>
      </c>
      <c r="M769" s="0" t="n">
        <v>5</v>
      </c>
      <c r="N769" s="0" t="n">
        <v>6</v>
      </c>
      <c r="O769" s="0" t="n">
        <v>2300</v>
      </c>
    </row>
    <row r="770" customFormat="false" ht="15" hidden="false" customHeight="false" outlineLevel="0" collapsed="false">
      <c r="A770" s="0" t="s">
        <v>40</v>
      </c>
      <c r="B770" s="0" t="s">
        <v>81</v>
      </c>
      <c r="C770" s="0" t="s">
        <v>110</v>
      </c>
      <c r="D770" s="0" t="s">
        <v>198</v>
      </c>
      <c r="E770" s="0" t="s">
        <v>199</v>
      </c>
      <c r="F770" s="0" t="s">
        <v>129</v>
      </c>
      <c r="G770" s="0" t="n">
        <v>24</v>
      </c>
      <c r="H770" s="0" t="s">
        <v>141</v>
      </c>
      <c r="I770" s="10" t="n">
        <v>42335</v>
      </c>
      <c r="J770" s="11" t="n">
        <v>0.683333333333333</v>
      </c>
      <c r="K770" s="0" t="n">
        <v>13</v>
      </c>
      <c r="L770" s="0" t="n">
        <v>13</v>
      </c>
      <c r="M770" s="0" t="n">
        <v>34</v>
      </c>
      <c r="N770" s="0" t="n">
        <v>5</v>
      </c>
      <c r="O770" s="0" t="n">
        <v>4231</v>
      </c>
    </row>
    <row r="771" customFormat="false" ht="15" hidden="false" customHeight="false" outlineLevel="0" collapsed="false">
      <c r="A771" s="0" t="s">
        <v>40</v>
      </c>
      <c r="B771" s="0" t="s">
        <v>81</v>
      </c>
      <c r="C771" s="0" t="s">
        <v>110</v>
      </c>
      <c r="D771" s="0" t="s">
        <v>198</v>
      </c>
      <c r="E771" s="0" t="s">
        <v>199</v>
      </c>
      <c r="F771" s="0" t="s">
        <v>129</v>
      </c>
      <c r="G771" s="0" t="n">
        <v>24</v>
      </c>
      <c r="H771" s="0" t="s">
        <v>141</v>
      </c>
      <c r="I771" s="10" t="n">
        <v>42335</v>
      </c>
      <c r="J771" s="11" t="n">
        <v>0.684027777777778</v>
      </c>
      <c r="K771" s="0" t="n">
        <v>14</v>
      </c>
      <c r="L771" s="0" t="n">
        <v>14</v>
      </c>
      <c r="M771" s="0" t="n">
        <v>35</v>
      </c>
      <c r="N771" s="0" t="n">
        <v>1</v>
      </c>
      <c r="O771" s="0" t="n">
        <v>4922</v>
      </c>
    </row>
    <row r="772" customFormat="false" ht="15" hidden="false" customHeight="false" outlineLevel="0" collapsed="false">
      <c r="A772" s="0" t="s">
        <v>95</v>
      </c>
    </row>
    <row r="774" customFormat="false" ht="15" hidden="false" customHeight="false" outlineLevel="0" collapsed="false">
      <c r="A774" s="0" t="s">
        <v>96</v>
      </c>
      <c r="B774" s="0" t="s">
        <v>97</v>
      </c>
      <c r="C774" s="0" t="s">
        <v>98</v>
      </c>
      <c r="D774" s="0" t="s">
        <v>99</v>
      </c>
      <c r="E774" s="0" t="s">
        <v>100</v>
      </c>
      <c r="F774" s="0" t="s">
        <v>101</v>
      </c>
      <c r="G774" s="0" t="s">
        <v>102</v>
      </c>
      <c r="H774" s="0" t="s">
        <v>103</v>
      </c>
      <c r="I774" s="0" t="s">
        <v>104</v>
      </c>
      <c r="J774" s="0" t="s">
        <v>16</v>
      </c>
      <c r="K774" s="0" t="s">
        <v>105</v>
      </c>
      <c r="L774" s="0" t="s">
        <v>106</v>
      </c>
      <c r="M774" s="0" t="s">
        <v>107</v>
      </c>
      <c r="N774" s="0" t="s">
        <v>108</v>
      </c>
      <c r="O774" s="0" t="s">
        <v>109</v>
      </c>
    </row>
    <row r="775" customFormat="false" ht="15" hidden="false" customHeight="false" outlineLevel="0" collapsed="false">
      <c r="A775" s="0" t="s">
        <v>36</v>
      </c>
      <c r="B775" s="0" t="s">
        <v>82</v>
      </c>
      <c r="C775" s="0" t="s">
        <v>142</v>
      </c>
      <c r="D775" s="0" t="s">
        <v>171</v>
      </c>
      <c r="E775" s="0" t="n">
        <v>2</v>
      </c>
      <c r="F775" s="0" t="s">
        <v>116</v>
      </c>
      <c r="G775" s="0" t="n">
        <v>20</v>
      </c>
      <c r="H775" s="0" t="s">
        <v>200</v>
      </c>
      <c r="I775" s="10" t="n">
        <v>42335</v>
      </c>
      <c r="J775" s="11" t="n">
        <v>0.722222222222222</v>
      </c>
      <c r="K775" s="0" t="n">
        <v>1</v>
      </c>
      <c r="L775" s="0" t="n">
        <v>1</v>
      </c>
      <c r="M775" s="0" t="n">
        <v>15</v>
      </c>
      <c r="N775" s="0" t="n">
        <v>2</v>
      </c>
      <c r="O775" s="0" t="n">
        <v>3082</v>
      </c>
    </row>
    <row r="776" customFormat="false" ht="15" hidden="false" customHeight="false" outlineLevel="0" collapsed="false">
      <c r="A776" s="0" t="s">
        <v>36</v>
      </c>
      <c r="B776" s="0" t="s">
        <v>82</v>
      </c>
      <c r="C776" s="0" t="s">
        <v>142</v>
      </c>
      <c r="D776" s="0" t="s">
        <v>171</v>
      </c>
      <c r="E776" s="0" t="n">
        <v>2</v>
      </c>
      <c r="F776" s="0" t="s">
        <v>116</v>
      </c>
      <c r="G776" s="0" t="n">
        <v>20</v>
      </c>
      <c r="H776" s="0" t="s">
        <v>200</v>
      </c>
      <c r="I776" s="10" t="n">
        <v>42335</v>
      </c>
      <c r="J776" s="11" t="n">
        <v>0.722222222222222</v>
      </c>
      <c r="K776" s="0" t="n">
        <v>2</v>
      </c>
      <c r="L776" s="0" t="n">
        <v>2</v>
      </c>
      <c r="M776" s="0" t="n">
        <v>45</v>
      </c>
      <c r="N776" s="0" t="n">
        <v>4</v>
      </c>
      <c r="O776" s="0" t="n">
        <v>537</v>
      </c>
    </row>
    <row r="777" customFormat="false" ht="15" hidden="false" customHeight="false" outlineLevel="0" collapsed="false">
      <c r="A777" s="0" t="s">
        <v>36</v>
      </c>
      <c r="B777" s="0" t="s">
        <v>82</v>
      </c>
      <c r="C777" s="0" t="s">
        <v>142</v>
      </c>
      <c r="D777" s="0" t="s">
        <v>171</v>
      </c>
      <c r="E777" s="0" t="n">
        <v>2</v>
      </c>
      <c r="F777" s="0" t="s">
        <v>116</v>
      </c>
      <c r="G777" s="0" t="n">
        <v>20</v>
      </c>
      <c r="H777" s="0" t="s">
        <v>200</v>
      </c>
      <c r="I777" s="10" t="n">
        <v>42335</v>
      </c>
      <c r="J777" s="11" t="n">
        <v>0.722916666666667</v>
      </c>
      <c r="K777" s="0" t="n">
        <v>3</v>
      </c>
      <c r="L777" s="0" t="n">
        <v>3</v>
      </c>
      <c r="M777" s="0" t="n">
        <v>6</v>
      </c>
      <c r="N777" s="0" t="n">
        <v>6</v>
      </c>
      <c r="O777" s="0" t="n">
        <v>2378</v>
      </c>
    </row>
    <row r="778" customFormat="false" ht="15" hidden="false" customHeight="false" outlineLevel="0" collapsed="false">
      <c r="A778" s="0" t="s">
        <v>36</v>
      </c>
      <c r="B778" s="0" t="s">
        <v>82</v>
      </c>
      <c r="C778" s="0" t="s">
        <v>142</v>
      </c>
      <c r="D778" s="0" t="s">
        <v>171</v>
      </c>
      <c r="E778" s="0" t="n">
        <v>2</v>
      </c>
      <c r="F778" s="0" t="s">
        <v>116</v>
      </c>
      <c r="G778" s="0" t="n">
        <v>20</v>
      </c>
      <c r="H778" s="0" t="s">
        <v>200</v>
      </c>
      <c r="I778" s="10" t="n">
        <v>42335</v>
      </c>
      <c r="J778" s="11" t="n">
        <v>0.723611111111111</v>
      </c>
      <c r="K778" s="0" t="n">
        <v>4</v>
      </c>
      <c r="L778" s="0" t="n">
        <v>4</v>
      </c>
      <c r="M778" s="0" t="n">
        <v>4</v>
      </c>
      <c r="N778" s="0" t="n">
        <v>5</v>
      </c>
      <c r="O778" s="0" t="n">
        <v>3142</v>
      </c>
    </row>
    <row r="779" customFormat="false" ht="15" hidden="false" customHeight="false" outlineLevel="0" collapsed="false">
      <c r="A779" s="0" t="s">
        <v>36</v>
      </c>
      <c r="B779" s="0" t="s">
        <v>82</v>
      </c>
      <c r="C779" s="0" t="s">
        <v>142</v>
      </c>
      <c r="D779" s="0" t="s">
        <v>171</v>
      </c>
      <c r="E779" s="0" t="n">
        <v>2</v>
      </c>
      <c r="F779" s="0" t="s">
        <v>116</v>
      </c>
      <c r="G779" s="0" t="n">
        <v>20</v>
      </c>
      <c r="H779" s="0" t="s">
        <v>200</v>
      </c>
      <c r="I779" s="10" t="n">
        <v>42335</v>
      </c>
      <c r="J779" s="11" t="n">
        <v>0.723611111111111</v>
      </c>
      <c r="K779" s="0" t="n">
        <v>5</v>
      </c>
      <c r="L779" s="0" t="n">
        <v>5</v>
      </c>
      <c r="M779" s="0" t="n">
        <v>5</v>
      </c>
      <c r="N779" s="0" t="n">
        <v>5</v>
      </c>
      <c r="O779" s="0" t="n">
        <v>1573</v>
      </c>
    </row>
    <row r="780" customFormat="false" ht="15" hidden="false" customHeight="false" outlineLevel="0" collapsed="false">
      <c r="A780" s="0" t="s">
        <v>36</v>
      </c>
      <c r="B780" s="0" t="s">
        <v>82</v>
      </c>
      <c r="C780" s="0" t="s">
        <v>142</v>
      </c>
      <c r="D780" s="0" t="s">
        <v>171</v>
      </c>
      <c r="E780" s="0" t="n">
        <v>2</v>
      </c>
      <c r="F780" s="0" t="s">
        <v>116</v>
      </c>
      <c r="G780" s="0" t="n">
        <v>20</v>
      </c>
      <c r="H780" s="0" t="s">
        <v>200</v>
      </c>
      <c r="I780" s="10" t="n">
        <v>42335</v>
      </c>
      <c r="J780" s="11" t="n">
        <v>0.723611111111111</v>
      </c>
      <c r="K780" s="0" t="n">
        <v>6</v>
      </c>
      <c r="L780" s="0" t="n">
        <v>6</v>
      </c>
      <c r="M780" s="0" t="n">
        <v>15</v>
      </c>
      <c r="N780" s="0" t="n">
        <v>3</v>
      </c>
      <c r="O780" s="0" t="n">
        <v>2167</v>
      </c>
    </row>
    <row r="781" customFormat="false" ht="15" hidden="false" customHeight="false" outlineLevel="0" collapsed="false">
      <c r="A781" s="0" t="s">
        <v>36</v>
      </c>
      <c r="B781" s="0" t="s">
        <v>82</v>
      </c>
      <c r="C781" s="0" t="s">
        <v>142</v>
      </c>
      <c r="D781" s="0" t="s">
        <v>171</v>
      </c>
      <c r="E781" s="0" t="n">
        <v>2</v>
      </c>
      <c r="F781" s="0" t="s">
        <v>116</v>
      </c>
      <c r="G781" s="0" t="n">
        <v>20</v>
      </c>
      <c r="H781" s="0" t="s">
        <v>200</v>
      </c>
      <c r="I781" s="10" t="n">
        <v>42335</v>
      </c>
      <c r="J781" s="11" t="n">
        <v>0.724305555555556</v>
      </c>
      <c r="K781" s="0" t="n">
        <v>7</v>
      </c>
      <c r="L781" s="0" t="n">
        <v>7</v>
      </c>
      <c r="M781" s="0" t="n">
        <v>345</v>
      </c>
      <c r="N781" s="0" t="n">
        <v>5</v>
      </c>
      <c r="O781" s="0" t="n">
        <v>2876</v>
      </c>
    </row>
    <row r="782" customFormat="false" ht="15" hidden="false" customHeight="false" outlineLevel="0" collapsed="false">
      <c r="A782" s="0" t="s">
        <v>36</v>
      </c>
      <c r="B782" s="0" t="s">
        <v>82</v>
      </c>
      <c r="C782" s="0" t="s">
        <v>142</v>
      </c>
      <c r="D782" s="0" t="s">
        <v>171</v>
      </c>
      <c r="E782" s="0" t="n">
        <v>2</v>
      </c>
      <c r="F782" s="0" t="s">
        <v>116</v>
      </c>
      <c r="G782" s="0" t="n">
        <v>20</v>
      </c>
      <c r="H782" s="0" t="s">
        <v>200</v>
      </c>
      <c r="I782" s="10" t="n">
        <v>42335</v>
      </c>
      <c r="J782" s="11" t="n">
        <v>0.724305555555556</v>
      </c>
      <c r="K782" s="0" t="n">
        <v>8</v>
      </c>
      <c r="L782" s="0" t="n">
        <v>8</v>
      </c>
      <c r="M782" s="0" t="n">
        <v>24</v>
      </c>
      <c r="N782" s="0" t="n">
        <v>5</v>
      </c>
      <c r="O782" s="0" t="n">
        <v>1334</v>
      </c>
    </row>
    <row r="783" customFormat="false" ht="15" hidden="false" customHeight="false" outlineLevel="0" collapsed="false">
      <c r="A783" s="0" t="s">
        <v>36</v>
      </c>
      <c r="B783" s="0" t="s">
        <v>82</v>
      </c>
      <c r="C783" s="0" t="s">
        <v>142</v>
      </c>
      <c r="D783" s="0" t="s">
        <v>171</v>
      </c>
      <c r="E783" s="0" t="n">
        <v>2</v>
      </c>
      <c r="F783" s="0" t="s">
        <v>116</v>
      </c>
      <c r="G783" s="0" t="n">
        <v>20</v>
      </c>
      <c r="H783" s="0" t="s">
        <v>200</v>
      </c>
      <c r="I783" s="10" t="n">
        <v>42335</v>
      </c>
      <c r="J783" s="11" t="n">
        <v>0.725</v>
      </c>
      <c r="K783" s="0" t="n">
        <v>9</v>
      </c>
      <c r="L783" s="0" t="n">
        <v>9</v>
      </c>
      <c r="M783" s="0" t="n">
        <v>6</v>
      </c>
      <c r="N783" s="0" t="n">
        <v>2</v>
      </c>
      <c r="O783" s="0" t="n">
        <v>3518</v>
      </c>
    </row>
    <row r="784" customFormat="false" ht="15" hidden="false" customHeight="false" outlineLevel="0" collapsed="false">
      <c r="A784" s="0" t="s">
        <v>36</v>
      </c>
      <c r="B784" s="0" t="s">
        <v>82</v>
      </c>
      <c r="C784" s="0" t="s">
        <v>142</v>
      </c>
      <c r="D784" s="0" t="s">
        <v>171</v>
      </c>
      <c r="E784" s="0" t="n">
        <v>2</v>
      </c>
      <c r="F784" s="0" t="s">
        <v>116</v>
      </c>
      <c r="G784" s="0" t="n">
        <v>20</v>
      </c>
      <c r="H784" s="0" t="s">
        <v>200</v>
      </c>
      <c r="I784" s="10" t="n">
        <v>42335</v>
      </c>
      <c r="J784" s="11" t="n">
        <v>0.725694444444444</v>
      </c>
      <c r="K784" s="0" t="n">
        <v>10</v>
      </c>
      <c r="L784" s="0" t="n">
        <v>10</v>
      </c>
      <c r="M784" s="0" t="n">
        <v>4</v>
      </c>
      <c r="N784" s="0" t="n">
        <v>4</v>
      </c>
      <c r="O784" s="0" t="n">
        <v>442</v>
      </c>
    </row>
    <row r="785" customFormat="false" ht="15" hidden="false" customHeight="false" outlineLevel="0" collapsed="false">
      <c r="A785" s="0" t="s">
        <v>36</v>
      </c>
      <c r="B785" s="0" t="s">
        <v>82</v>
      </c>
      <c r="C785" s="0" t="s">
        <v>142</v>
      </c>
      <c r="D785" s="0" t="s">
        <v>171</v>
      </c>
      <c r="E785" s="0" t="n">
        <v>2</v>
      </c>
      <c r="F785" s="0" t="s">
        <v>116</v>
      </c>
      <c r="G785" s="0" t="n">
        <v>20</v>
      </c>
      <c r="H785" s="0" t="s">
        <v>200</v>
      </c>
      <c r="I785" s="10" t="n">
        <v>42335</v>
      </c>
      <c r="J785" s="11" t="n">
        <v>0.727083333333333</v>
      </c>
      <c r="K785" s="0" t="n">
        <v>11</v>
      </c>
      <c r="L785" s="0" t="n">
        <v>11</v>
      </c>
      <c r="M785" s="0" t="n">
        <v>25</v>
      </c>
      <c r="N785" s="0" t="n">
        <v>5</v>
      </c>
      <c r="O785" s="0" t="n">
        <v>4100</v>
      </c>
    </row>
    <row r="786" customFormat="false" ht="15" hidden="false" customHeight="false" outlineLevel="0" collapsed="false">
      <c r="A786" s="0" t="s">
        <v>36</v>
      </c>
      <c r="B786" s="0" t="s">
        <v>82</v>
      </c>
      <c r="C786" s="0" t="s">
        <v>142</v>
      </c>
      <c r="D786" s="0" t="s">
        <v>171</v>
      </c>
      <c r="E786" s="0" t="n">
        <v>2</v>
      </c>
      <c r="F786" s="0" t="s">
        <v>116</v>
      </c>
      <c r="G786" s="0" t="n">
        <v>20</v>
      </c>
      <c r="H786" s="0" t="s">
        <v>200</v>
      </c>
      <c r="I786" s="10" t="n">
        <v>42335</v>
      </c>
      <c r="J786" s="11" t="n">
        <v>0.727777777777778</v>
      </c>
      <c r="K786" s="0" t="n">
        <v>12</v>
      </c>
      <c r="L786" s="0" t="n">
        <v>12</v>
      </c>
      <c r="M786" s="0" t="n">
        <v>5</v>
      </c>
      <c r="N786" s="0" t="n">
        <v>4</v>
      </c>
      <c r="O786" s="0" t="n">
        <v>1065</v>
      </c>
    </row>
    <row r="787" customFormat="false" ht="15" hidden="false" customHeight="false" outlineLevel="0" collapsed="false">
      <c r="A787" s="0" t="s">
        <v>36</v>
      </c>
      <c r="B787" s="0" t="s">
        <v>82</v>
      </c>
      <c r="C787" s="0" t="s">
        <v>142</v>
      </c>
      <c r="D787" s="0" t="s">
        <v>171</v>
      </c>
      <c r="E787" s="0" t="n">
        <v>2</v>
      </c>
      <c r="F787" s="0" t="s">
        <v>116</v>
      </c>
      <c r="G787" s="0" t="n">
        <v>20</v>
      </c>
      <c r="H787" s="0" t="s">
        <v>200</v>
      </c>
      <c r="I787" s="10" t="n">
        <v>42335</v>
      </c>
      <c r="J787" s="11" t="n">
        <v>0.727777777777778</v>
      </c>
      <c r="K787" s="0" t="n">
        <v>13</v>
      </c>
      <c r="L787" s="0" t="n">
        <v>13</v>
      </c>
      <c r="M787" s="0" t="n">
        <v>34</v>
      </c>
      <c r="N787" s="0" t="n">
        <v>3</v>
      </c>
      <c r="O787" s="0" t="n">
        <v>1864</v>
      </c>
    </row>
    <row r="788" customFormat="false" ht="15" hidden="false" customHeight="false" outlineLevel="0" collapsed="false">
      <c r="A788" s="0" t="s">
        <v>36</v>
      </c>
      <c r="B788" s="0" t="s">
        <v>82</v>
      </c>
      <c r="C788" s="0" t="s">
        <v>142</v>
      </c>
      <c r="D788" s="0" t="s">
        <v>171</v>
      </c>
      <c r="E788" s="0" t="n">
        <v>2</v>
      </c>
      <c r="F788" s="0" t="s">
        <v>116</v>
      </c>
      <c r="G788" s="0" t="n">
        <v>20</v>
      </c>
      <c r="H788" s="0" t="s">
        <v>200</v>
      </c>
      <c r="I788" s="10" t="n">
        <v>42335</v>
      </c>
      <c r="J788" s="11" t="n">
        <v>0.727777777777778</v>
      </c>
      <c r="K788" s="0" t="n">
        <v>14</v>
      </c>
      <c r="L788" s="0" t="n">
        <v>14</v>
      </c>
      <c r="M788" s="0" t="n">
        <v>35</v>
      </c>
      <c r="N788" s="0" t="n">
        <v>2</v>
      </c>
      <c r="O788" s="0" t="n">
        <v>3870</v>
      </c>
    </row>
    <row r="789" customFormat="false" ht="15" hidden="false" customHeight="false" outlineLevel="0" collapsed="false">
      <c r="A789" s="0" t="s">
        <v>95</v>
      </c>
    </row>
    <row r="791" customFormat="false" ht="15" hidden="false" customHeight="false" outlineLevel="0" collapsed="false">
      <c r="A791" s="0" t="s">
        <v>96</v>
      </c>
      <c r="B791" s="0" t="s">
        <v>97</v>
      </c>
      <c r="C791" s="0" t="s">
        <v>98</v>
      </c>
      <c r="D791" s="0" t="s">
        <v>99</v>
      </c>
      <c r="E791" s="0" t="s">
        <v>100</v>
      </c>
      <c r="F791" s="0" t="s">
        <v>101</v>
      </c>
      <c r="G791" s="0" t="s">
        <v>102</v>
      </c>
      <c r="H791" s="0" t="s">
        <v>103</v>
      </c>
      <c r="I791" s="0" t="s">
        <v>104</v>
      </c>
      <c r="J791" s="0" t="s">
        <v>16</v>
      </c>
      <c r="K791" s="0" t="s">
        <v>105</v>
      </c>
      <c r="L791" s="0" t="s">
        <v>106</v>
      </c>
      <c r="M791" s="0" t="s">
        <v>107</v>
      </c>
      <c r="N791" s="0" t="s">
        <v>108</v>
      </c>
      <c r="O791" s="0" t="s">
        <v>109</v>
      </c>
    </row>
    <row r="792" customFormat="false" ht="15" hidden="false" customHeight="false" outlineLevel="0" collapsed="false">
      <c r="A792" s="0" t="s">
        <v>38</v>
      </c>
      <c r="B792" s="0" t="s">
        <v>82</v>
      </c>
      <c r="C792" s="0" t="s">
        <v>142</v>
      </c>
      <c r="D792" s="0" t="s">
        <v>201</v>
      </c>
      <c r="E792" s="0" t="n">
        <v>1</v>
      </c>
      <c r="F792" s="0" t="s">
        <v>140</v>
      </c>
      <c r="G792" s="0" t="n">
        <v>19</v>
      </c>
      <c r="H792" s="0" t="s">
        <v>117</v>
      </c>
      <c r="I792" s="10" t="n">
        <v>42338</v>
      </c>
      <c r="J792" s="11" t="n">
        <v>0.433333333333333</v>
      </c>
      <c r="K792" s="0" t="n">
        <v>1</v>
      </c>
      <c r="L792" s="0" t="n">
        <v>1</v>
      </c>
      <c r="M792" s="0" t="n">
        <v>15</v>
      </c>
      <c r="N792" s="0" t="n">
        <v>4</v>
      </c>
      <c r="O792" s="0" t="n">
        <v>5947</v>
      </c>
    </row>
    <row r="793" customFormat="false" ht="15" hidden="false" customHeight="false" outlineLevel="0" collapsed="false">
      <c r="A793" s="0" t="s">
        <v>38</v>
      </c>
      <c r="B793" s="0" t="s">
        <v>82</v>
      </c>
      <c r="C793" s="0" t="s">
        <v>142</v>
      </c>
      <c r="D793" s="0" t="s">
        <v>201</v>
      </c>
      <c r="E793" s="0" t="n">
        <v>1</v>
      </c>
      <c r="F793" s="0" t="s">
        <v>140</v>
      </c>
      <c r="G793" s="0" t="n">
        <v>19</v>
      </c>
      <c r="H793" s="0" t="s">
        <v>117</v>
      </c>
      <c r="I793" s="10" t="n">
        <v>42338</v>
      </c>
      <c r="J793" s="11" t="n">
        <v>0.434722222222222</v>
      </c>
      <c r="K793" s="0" t="n">
        <v>2</v>
      </c>
      <c r="L793" s="0" t="n">
        <v>2</v>
      </c>
      <c r="M793" s="0" t="n">
        <v>45</v>
      </c>
      <c r="N793" s="0" t="n">
        <v>5</v>
      </c>
      <c r="O793" s="0" t="n">
        <v>3358</v>
      </c>
    </row>
    <row r="794" customFormat="false" ht="15" hidden="false" customHeight="false" outlineLevel="0" collapsed="false">
      <c r="A794" s="0" t="s">
        <v>38</v>
      </c>
      <c r="B794" s="0" t="s">
        <v>82</v>
      </c>
      <c r="C794" s="0" t="s">
        <v>142</v>
      </c>
      <c r="D794" s="0" t="s">
        <v>201</v>
      </c>
      <c r="E794" s="0" t="n">
        <v>1</v>
      </c>
      <c r="F794" s="0" t="s">
        <v>140</v>
      </c>
      <c r="G794" s="0" t="n">
        <v>19</v>
      </c>
      <c r="H794" s="0" t="s">
        <v>117</v>
      </c>
      <c r="I794" s="10" t="n">
        <v>42338</v>
      </c>
      <c r="J794" s="11" t="n">
        <v>0.436111111111111</v>
      </c>
      <c r="K794" s="0" t="n">
        <v>3</v>
      </c>
      <c r="L794" s="0" t="n">
        <v>3</v>
      </c>
      <c r="M794" s="0" t="n">
        <v>6</v>
      </c>
      <c r="N794" s="0" t="n">
        <v>6</v>
      </c>
      <c r="O794" s="0" t="n">
        <v>3994</v>
      </c>
    </row>
    <row r="795" customFormat="false" ht="15" hidden="false" customHeight="false" outlineLevel="0" collapsed="false">
      <c r="A795" s="0" t="s">
        <v>38</v>
      </c>
      <c r="B795" s="0" t="s">
        <v>82</v>
      </c>
      <c r="C795" s="0" t="s">
        <v>142</v>
      </c>
      <c r="D795" s="0" t="s">
        <v>201</v>
      </c>
      <c r="E795" s="0" t="n">
        <v>1</v>
      </c>
      <c r="F795" s="0" t="s">
        <v>140</v>
      </c>
      <c r="G795" s="0" t="n">
        <v>19</v>
      </c>
      <c r="H795" s="0" t="s">
        <v>117</v>
      </c>
      <c r="I795" s="10" t="n">
        <v>42338</v>
      </c>
      <c r="J795" s="11" t="n">
        <v>0.436805555555555</v>
      </c>
      <c r="K795" s="0" t="n">
        <v>4</v>
      </c>
      <c r="L795" s="0" t="n">
        <v>4</v>
      </c>
      <c r="M795" s="0" t="n">
        <v>4</v>
      </c>
      <c r="N795" s="0" t="n">
        <v>123</v>
      </c>
      <c r="O795" s="0" t="n">
        <v>3903</v>
      </c>
    </row>
    <row r="796" customFormat="false" ht="15" hidden="false" customHeight="false" outlineLevel="0" collapsed="false">
      <c r="A796" s="0" t="s">
        <v>38</v>
      </c>
      <c r="B796" s="0" t="s">
        <v>82</v>
      </c>
      <c r="C796" s="0" t="s">
        <v>142</v>
      </c>
      <c r="D796" s="0" t="s">
        <v>201</v>
      </c>
      <c r="E796" s="0" t="n">
        <v>1</v>
      </c>
      <c r="F796" s="0" t="s">
        <v>140</v>
      </c>
      <c r="G796" s="0" t="n">
        <v>19</v>
      </c>
      <c r="H796" s="0" t="s">
        <v>117</v>
      </c>
      <c r="I796" s="10" t="n">
        <v>42338</v>
      </c>
      <c r="J796" s="11" t="n">
        <v>0.438194444444444</v>
      </c>
      <c r="K796" s="0" t="n">
        <v>5</v>
      </c>
      <c r="L796" s="0" t="n">
        <v>5</v>
      </c>
      <c r="M796" s="0" t="n">
        <v>5</v>
      </c>
      <c r="N796" s="0" t="n">
        <v>13</v>
      </c>
      <c r="O796" s="0" t="n">
        <v>2664</v>
      </c>
    </row>
    <row r="797" customFormat="false" ht="15" hidden="false" customHeight="false" outlineLevel="0" collapsed="false">
      <c r="A797" s="0" t="s">
        <v>38</v>
      </c>
      <c r="B797" s="0" t="s">
        <v>82</v>
      </c>
      <c r="C797" s="0" t="s">
        <v>142</v>
      </c>
      <c r="D797" s="0" t="s">
        <v>201</v>
      </c>
      <c r="E797" s="0" t="n">
        <v>1</v>
      </c>
      <c r="F797" s="0" t="s">
        <v>140</v>
      </c>
      <c r="G797" s="0" t="n">
        <v>19</v>
      </c>
      <c r="H797" s="0" t="s">
        <v>117</v>
      </c>
      <c r="I797" s="10" t="n">
        <v>42338</v>
      </c>
      <c r="J797" s="11" t="n">
        <v>0.439583333333333</v>
      </c>
      <c r="K797" s="0" t="n">
        <v>6</v>
      </c>
      <c r="L797" s="0" t="n">
        <v>6</v>
      </c>
      <c r="M797" s="0" t="n">
        <v>15</v>
      </c>
      <c r="N797" s="0" t="n">
        <v>12345</v>
      </c>
      <c r="O797" s="0" t="n">
        <v>5624</v>
      </c>
    </row>
    <row r="798" customFormat="false" ht="15" hidden="false" customHeight="false" outlineLevel="0" collapsed="false">
      <c r="A798" s="0" t="s">
        <v>38</v>
      </c>
      <c r="B798" s="0" t="s">
        <v>82</v>
      </c>
      <c r="C798" s="0" t="s">
        <v>142</v>
      </c>
      <c r="D798" s="0" t="s">
        <v>201</v>
      </c>
      <c r="E798" s="0" t="n">
        <v>1</v>
      </c>
      <c r="F798" s="0" t="s">
        <v>140</v>
      </c>
      <c r="G798" s="0" t="n">
        <v>19</v>
      </c>
      <c r="H798" s="0" t="s">
        <v>117</v>
      </c>
      <c r="I798" s="10" t="n">
        <v>42338</v>
      </c>
      <c r="J798" s="11" t="n">
        <v>0.440972222222222</v>
      </c>
      <c r="K798" s="0" t="n">
        <v>7</v>
      </c>
      <c r="L798" s="0" t="n">
        <v>7</v>
      </c>
      <c r="M798" s="0" t="n">
        <v>345</v>
      </c>
      <c r="N798" s="0" t="n">
        <v>6</v>
      </c>
      <c r="O798" s="0" t="n">
        <v>8066</v>
      </c>
    </row>
    <row r="799" customFormat="false" ht="15" hidden="false" customHeight="false" outlineLevel="0" collapsed="false">
      <c r="A799" s="0" t="s">
        <v>38</v>
      </c>
      <c r="B799" s="0" t="s">
        <v>82</v>
      </c>
      <c r="C799" s="0" t="s">
        <v>142</v>
      </c>
      <c r="D799" s="0" t="s">
        <v>201</v>
      </c>
      <c r="E799" s="0" t="n">
        <v>1</v>
      </c>
      <c r="F799" s="0" t="s">
        <v>140</v>
      </c>
      <c r="G799" s="0" t="n">
        <v>19</v>
      </c>
      <c r="H799" s="0" t="s">
        <v>117</v>
      </c>
      <c r="I799" s="10" t="n">
        <v>42338</v>
      </c>
      <c r="J799" s="11" t="n">
        <v>0.441666666666667</v>
      </c>
      <c r="K799" s="0" t="n">
        <v>8</v>
      </c>
      <c r="L799" s="0" t="n">
        <v>8</v>
      </c>
      <c r="M799" s="0" t="n">
        <v>24</v>
      </c>
      <c r="N799" s="0" t="n">
        <v>12</v>
      </c>
      <c r="O799" s="0" t="n">
        <v>4177</v>
      </c>
    </row>
    <row r="800" customFormat="false" ht="15" hidden="false" customHeight="false" outlineLevel="0" collapsed="false">
      <c r="A800" s="0" t="s">
        <v>38</v>
      </c>
      <c r="B800" s="0" t="s">
        <v>82</v>
      </c>
      <c r="C800" s="0" t="s">
        <v>142</v>
      </c>
      <c r="D800" s="0" t="s">
        <v>201</v>
      </c>
      <c r="E800" s="0" t="n">
        <v>1</v>
      </c>
      <c r="F800" s="0" t="s">
        <v>140</v>
      </c>
      <c r="G800" s="0" t="n">
        <v>19</v>
      </c>
      <c r="H800" s="0" t="s">
        <v>117</v>
      </c>
      <c r="I800" s="10" t="n">
        <v>42338</v>
      </c>
      <c r="J800" s="11" t="n">
        <v>0.442361111111111</v>
      </c>
      <c r="K800" s="0" t="n">
        <v>9</v>
      </c>
      <c r="L800" s="0" t="n">
        <v>9</v>
      </c>
      <c r="M800" s="0" t="n">
        <v>6</v>
      </c>
      <c r="N800" s="0" t="n">
        <v>5</v>
      </c>
      <c r="O800" s="0" t="n">
        <v>3360</v>
      </c>
    </row>
    <row r="801" customFormat="false" ht="15" hidden="false" customHeight="false" outlineLevel="0" collapsed="false">
      <c r="A801" s="0" t="s">
        <v>38</v>
      </c>
      <c r="B801" s="0" t="s">
        <v>82</v>
      </c>
      <c r="C801" s="0" t="s">
        <v>142</v>
      </c>
      <c r="D801" s="0" t="s">
        <v>201</v>
      </c>
      <c r="E801" s="0" t="n">
        <v>1</v>
      </c>
      <c r="F801" s="0" t="s">
        <v>140</v>
      </c>
      <c r="G801" s="0" t="n">
        <v>19</v>
      </c>
      <c r="H801" s="0" t="s">
        <v>117</v>
      </c>
      <c r="I801" s="10" t="n">
        <v>42338</v>
      </c>
      <c r="J801" s="11" t="n">
        <v>0.443055555555556</v>
      </c>
      <c r="K801" s="0" t="n">
        <v>10</v>
      </c>
      <c r="L801" s="0" t="n">
        <v>10</v>
      </c>
      <c r="M801" s="0" t="n">
        <v>4</v>
      </c>
      <c r="N801" s="0" t="n">
        <v>2</v>
      </c>
      <c r="O801" s="0" t="n">
        <v>5795</v>
      </c>
    </row>
    <row r="802" customFormat="false" ht="15" hidden="false" customHeight="false" outlineLevel="0" collapsed="false">
      <c r="A802" s="0" t="s">
        <v>38</v>
      </c>
      <c r="B802" s="0" t="s">
        <v>82</v>
      </c>
      <c r="C802" s="0" t="s">
        <v>142</v>
      </c>
      <c r="D802" s="0" t="s">
        <v>201</v>
      </c>
      <c r="E802" s="0" t="n">
        <v>1</v>
      </c>
      <c r="F802" s="0" t="s">
        <v>140</v>
      </c>
      <c r="G802" s="0" t="n">
        <v>19</v>
      </c>
      <c r="H802" s="0" t="s">
        <v>117</v>
      </c>
      <c r="I802" s="10" t="n">
        <v>42338</v>
      </c>
      <c r="J802" s="11" t="n">
        <v>0.44375</v>
      </c>
      <c r="K802" s="0" t="n">
        <v>11</v>
      </c>
      <c r="L802" s="0" t="n">
        <v>11</v>
      </c>
      <c r="M802" s="0" t="n">
        <v>25</v>
      </c>
      <c r="N802" s="0" t="n">
        <v>5</v>
      </c>
      <c r="O802" s="0" t="n">
        <v>7010</v>
      </c>
    </row>
    <row r="803" customFormat="false" ht="15" hidden="false" customHeight="false" outlineLevel="0" collapsed="false">
      <c r="A803" s="0" t="s">
        <v>38</v>
      </c>
      <c r="B803" s="0" t="s">
        <v>82</v>
      </c>
      <c r="C803" s="0" t="s">
        <v>142</v>
      </c>
      <c r="D803" s="0" t="s">
        <v>201</v>
      </c>
      <c r="E803" s="0" t="n">
        <v>1</v>
      </c>
      <c r="F803" s="0" t="s">
        <v>140</v>
      </c>
      <c r="G803" s="0" t="n">
        <v>19</v>
      </c>
      <c r="H803" s="0" t="s">
        <v>117</v>
      </c>
      <c r="I803" s="10" t="n">
        <v>42338</v>
      </c>
      <c r="J803" s="11" t="n">
        <v>0.445138888888889</v>
      </c>
      <c r="K803" s="0" t="n">
        <v>12</v>
      </c>
      <c r="L803" s="0" t="n">
        <v>12</v>
      </c>
      <c r="M803" s="0" t="n">
        <v>5</v>
      </c>
      <c r="N803" s="0" t="n">
        <v>5</v>
      </c>
      <c r="O803" s="0" t="n">
        <v>3194</v>
      </c>
    </row>
    <row r="804" customFormat="false" ht="15" hidden="false" customHeight="false" outlineLevel="0" collapsed="false">
      <c r="A804" s="0" t="s">
        <v>38</v>
      </c>
      <c r="B804" s="0" t="s">
        <v>82</v>
      </c>
      <c r="C804" s="0" t="s">
        <v>142</v>
      </c>
      <c r="D804" s="0" t="s">
        <v>201</v>
      </c>
      <c r="E804" s="0" t="n">
        <v>1</v>
      </c>
      <c r="F804" s="0" t="s">
        <v>140</v>
      </c>
      <c r="G804" s="0" t="n">
        <v>19</v>
      </c>
      <c r="H804" s="0" t="s">
        <v>117</v>
      </c>
      <c r="I804" s="10" t="n">
        <v>42338</v>
      </c>
      <c r="J804" s="11" t="n">
        <v>0.445833333333333</v>
      </c>
      <c r="K804" s="0" t="n">
        <v>13</v>
      </c>
      <c r="L804" s="0" t="n">
        <v>13</v>
      </c>
      <c r="M804" s="0" t="n">
        <v>34</v>
      </c>
      <c r="N804" s="0" t="n">
        <v>4</v>
      </c>
      <c r="O804" s="0" t="n">
        <v>6952</v>
      </c>
    </row>
    <row r="805" customFormat="false" ht="15" hidden="false" customHeight="false" outlineLevel="0" collapsed="false">
      <c r="A805" s="0" t="s">
        <v>38</v>
      </c>
      <c r="B805" s="0" t="s">
        <v>82</v>
      </c>
      <c r="C805" s="0" t="s">
        <v>142</v>
      </c>
      <c r="D805" s="0" t="s">
        <v>201</v>
      </c>
      <c r="E805" s="0" t="n">
        <v>1</v>
      </c>
      <c r="F805" s="0" t="s">
        <v>140</v>
      </c>
      <c r="G805" s="0" t="n">
        <v>19</v>
      </c>
      <c r="H805" s="0" t="s">
        <v>117</v>
      </c>
      <c r="I805" s="10" t="n">
        <v>42338</v>
      </c>
      <c r="J805" s="11" t="n">
        <v>0.446527777777778</v>
      </c>
      <c r="K805" s="0" t="n">
        <v>14</v>
      </c>
      <c r="L805" s="0" t="n">
        <v>14</v>
      </c>
      <c r="M805" s="0" t="n">
        <v>35</v>
      </c>
      <c r="N805" s="0" t="n">
        <v>35</v>
      </c>
      <c r="O805" s="0" t="n">
        <v>4571</v>
      </c>
    </row>
    <row r="806" customFormat="false" ht="15" hidden="false" customHeight="false" outlineLevel="0" collapsed="false">
      <c r="A806" s="0" t="s">
        <v>95</v>
      </c>
    </row>
    <row r="808" customFormat="false" ht="15" hidden="false" customHeight="false" outlineLevel="0" collapsed="false">
      <c r="A808" s="0" t="s">
        <v>96</v>
      </c>
      <c r="B808" s="0" t="s">
        <v>97</v>
      </c>
      <c r="C808" s="0" t="s">
        <v>98</v>
      </c>
      <c r="D808" s="0" t="s">
        <v>99</v>
      </c>
      <c r="E808" s="0" t="s">
        <v>100</v>
      </c>
      <c r="F808" s="0" t="s">
        <v>101</v>
      </c>
      <c r="G808" s="0" t="s">
        <v>102</v>
      </c>
      <c r="H808" s="0" t="s">
        <v>103</v>
      </c>
      <c r="I808" s="0" t="s">
        <v>104</v>
      </c>
      <c r="J808" s="0" t="s">
        <v>16</v>
      </c>
      <c r="K808" s="0" t="s">
        <v>105</v>
      </c>
      <c r="L808" s="0" t="s">
        <v>106</v>
      </c>
      <c r="M808" s="0" t="s">
        <v>107</v>
      </c>
      <c r="N808" s="0" t="s">
        <v>108</v>
      </c>
      <c r="O808" s="0" t="s">
        <v>109</v>
      </c>
    </row>
    <row r="809" customFormat="false" ht="15" hidden="false" customHeight="false" outlineLevel="0" collapsed="false">
      <c r="A809" s="0" t="s">
        <v>40</v>
      </c>
      <c r="B809" s="0" t="s">
        <v>83</v>
      </c>
      <c r="C809" s="0" t="s">
        <v>165</v>
      </c>
      <c r="D809" s="0" t="s">
        <v>115</v>
      </c>
      <c r="E809" s="0" t="n">
        <v>2</v>
      </c>
      <c r="F809" s="0" t="s">
        <v>116</v>
      </c>
      <c r="G809" s="0" t="n">
        <v>19</v>
      </c>
      <c r="H809" s="0" t="s">
        <v>117</v>
      </c>
      <c r="I809" s="10" t="n">
        <v>42338</v>
      </c>
      <c r="J809" s="11" t="n">
        <v>0.465277777777778</v>
      </c>
      <c r="K809" s="0" t="n">
        <v>1</v>
      </c>
      <c r="L809" s="0" t="n">
        <v>1</v>
      </c>
      <c r="M809" s="0" t="n">
        <v>15</v>
      </c>
      <c r="N809" s="0" t="n">
        <v>4</v>
      </c>
      <c r="O809" s="0" t="n">
        <v>4412</v>
      </c>
    </row>
    <row r="810" customFormat="false" ht="15" hidden="false" customHeight="false" outlineLevel="0" collapsed="false">
      <c r="A810" s="0" t="s">
        <v>40</v>
      </c>
      <c r="B810" s="0" t="s">
        <v>83</v>
      </c>
      <c r="C810" s="0" t="s">
        <v>165</v>
      </c>
      <c r="D810" s="0" t="s">
        <v>115</v>
      </c>
      <c r="E810" s="0" t="n">
        <v>2</v>
      </c>
      <c r="F810" s="0" t="s">
        <v>116</v>
      </c>
      <c r="G810" s="0" t="n">
        <v>19</v>
      </c>
      <c r="H810" s="0" t="s">
        <v>117</v>
      </c>
      <c r="I810" s="10" t="n">
        <v>42338</v>
      </c>
      <c r="J810" s="11" t="n">
        <v>0.465972222222222</v>
      </c>
      <c r="K810" s="0" t="n">
        <v>2</v>
      </c>
      <c r="L810" s="0" t="n">
        <v>2</v>
      </c>
      <c r="M810" s="0" t="n">
        <v>45</v>
      </c>
      <c r="N810" s="0" t="n">
        <v>6</v>
      </c>
      <c r="O810" s="0" t="n">
        <v>2088</v>
      </c>
    </row>
    <row r="811" customFormat="false" ht="15" hidden="false" customHeight="false" outlineLevel="0" collapsed="false">
      <c r="A811" s="0" t="s">
        <v>40</v>
      </c>
      <c r="B811" s="0" t="s">
        <v>83</v>
      </c>
      <c r="C811" s="0" t="s">
        <v>165</v>
      </c>
      <c r="D811" s="0" t="s">
        <v>115</v>
      </c>
      <c r="E811" s="0" t="n">
        <v>2</v>
      </c>
      <c r="F811" s="0" t="s">
        <v>116</v>
      </c>
      <c r="G811" s="0" t="n">
        <v>19</v>
      </c>
      <c r="H811" s="0" t="s">
        <v>117</v>
      </c>
      <c r="I811" s="10" t="n">
        <v>42338</v>
      </c>
      <c r="J811" s="11" t="n">
        <v>0.467361111111111</v>
      </c>
      <c r="K811" s="0" t="n">
        <v>3</v>
      </c>
      <c r="L811" s="0" t="n">
        <v>3</v>
      </c>
      <c r="M811" s="0" t="n">
        <v>6</v>
      </c>
      <c r="N811" s="0" t="n">
        <v>6</v>
      </c>
      <c r="O811" s="0" t="n">
        <v>1163</v>
      </c>
    </row>
    <row r="812" customFormat="false" ht="15" hidden="false" customHeight="false" outlineLevel="0" collapsed="false">
      <c r="A812" s="0" t="s">
        <v>40</v>
      </c>
      <c r="B812" s="0" t="s">
        <v>83</v>
      </c>
      <c r="C812" s="0" t="s">
        <v>165</v>
      </c>
      <c r="D812" s="0" t="s">
        <v>115</v>
      </c>
      <c r="E812" s="0" t="n">
        <v>2</v>
      </c>
      <c r="F812" s="0" t="s">
        <v>116</v>
      </c>
      <c r="G812" s="0" t="n">
        <v>19</v>
      </c>
      <c r="H812" s="0" t="s">
        <v>117</v>
      </c>
      <c r="I812" s="10" t="n">
        <v>42338</v>
      </c>
      <c r="J812" s="11" t="n">
        <v>0.468055555555555</v>
      </c>
      <c r="K812" s="0" t="n">
        <v>4</v>
      </c>
      <c r="L812" s="0" t="n">
        <v>4</v>
      </c>
      <c r="M812" s="0" t="n">
        <v>4</v>
      </c>
      <c r="N812" s="0" t="n">
        <v>1</v>
      </c>
      <c r="O812" s="0" t="n">
        <v>1907</v>
      </c>
    </row>
    <row r="813" customFormat="false" ht="15" hidden="false" customHeight="false" outlineLevel="0" collapsed="false">
      <c r="A813" s="0" t="s">
        <v>40</v>
      </c>
      <c r="B813" s="0" t="s">
        <v>83</v>
      </c>
      <c r="C813" s="0" t="s">
        <v>165</v>
      </c>
      <c r="D813" s="0" t="s">
        <v>115</v>
      </c>
      <c r="E813" s="0" t="n">
        <v>2</v>
      </c>
      <c r="F813" s="0" t="s">
        <v>116</v>
      </c>
      <c r="G813" s="0" t="n">
        <v>19</v>
      </c>
      <c r="H813" s="0" t="s">
        <v>117</v>
      </c>
      <c r="I813" s="10" t="n">
        <v>42338</v>
      </c>
      <c r="J813" s="11" t="n">
        <v>0.468055555555555</v>
      </c>
      <c r="K813" s="0" t="n">
        <v>5</v>
      </c>
      <c r="L813" s="0" t="n">
        <v>5</v>
      </c>
      <c r="M813" s="0" t="n">
        <v>5</v>
      </c>
      <c r="N813" s="0" t="n">
        <v>5</v>
      </c>
      <c r="O813" s="0" t="n">
        <v>1680</v>
      </c>
    </row>
    <row r="814" customFormat="false" ht="15" hidden="false" customHeight="false" outlineLevel="0" collapsed="false">
      <c r="A814" s="0" t="s">
        <v>40</v>
      </c>
      <c r="B814" s="0" t="s">
        <v>83</v>
      </c>
      <c r="C814" s="0" t="s">
        <v>165</v>
      </c>
      <c r="D814" s="0" t="s">
        <v>115</v>
      </c>
      <c r="E814" s="0" t="n">
        <v>2</v>
      </c>
      <c r="F814" s="0" t="s">
        <v>116</v>
      </c>
      <c r="G814" s="0" t="n">
        <v>19</v>
      </c>
      <c r="H814" s="0" t="s">
        <v>117</v>
      </c>
      <c r="I814" s="10" t="n">
        <v>42338</v>
      </c>
      <c r="J814" s="11" t="n">
        <v>0.46875</v>
      </c>
      <c r="K814" s="0" t="n">
        <v>6</v>
      </c>
      <c r="L814" s="0" t="n">
        <v>6</v>
      </c>
      <c r="M814" s="0" t="n">
        <v>15</v>
      </c>
      <c r="N814" s="0" t="n">
        <v>15</v>
      </c>
      <c r="O814" s="0" t="n">
        <v>3471</v>
      </c>
    </row>
    <row r="815" customFormat="false" ht="15" hidden="false" customHeight="false" outlineLevel="0" collapsed="false">
      <c r="A815" s="0" t="s">
        <v>40</v>
      </c>
      <c r="B815" s="0" t="s">
        <v>83</v>
      </c>
      <c r="C815" s="0" t="s">
        <v>165</v>
      </c>
      <c r="D815" s="0" t="s">
        <v>115</v>
      </c>
      <c r="E815" s="0" t="n">
        <v>2</v>
      </c>
      <c r="F815" s="0" t="s">
        <v>116</v>
      </c>
      <c r="G815" s="0" t="n">
        <v>19</v>
      </c>
      <c r="H815" s="0" t="s">
        <v>117</v>
      </c>
      <c r="I815" s="10" t="n">
        <v>42338</v>
      </c>
      <c r="J815" s="11" t="n">
        <v>0.469444444444444</v>
      </c>
      <c r="K815" s="0" t="n">
        <v>7</v>
      </c>
      <c r="L815" s="0" t="n">
        <v>7</v>
      </c>
      <c r="M815" s="0" t="n">
        <v>345</v>
      </c>
      <c r="N815" s="0" t="n">
        <v>35</v>
      </c>
      <c r="O815" s="0" t="n">
        <v>3550</v>
      </c>
    </row>
    <row r="816" customFormat="false" ht="15" hidden="false" customHeight="false" outlineLevel="0" collapsed="false">
      <c r="A816" s="0" t="s">
        <v>40</v>
      </c>
      <c r="B816" s="0" t="s">
        <v>83</v>
      </c>
      <c r="C816" s="0" t="s">
        <v>165</v>
      </c>
      <c r="D816" s="0" t="s">
        <v>115</v>
      </c>
      <c r="E816" s="0" t="n">
        <v>2</v>
      </c>
      <c r="F816" s="0" t="s">
        <v>116</v>
      </c>
      <c r="G816" s="0" t="n">
        <v>19</v>
      </c>
      <c r="H816" s="0" t="s">
        <v>117</v>
      </c>
      <c r="I816" s="10" t="n">
        <v>42338</v>
      </c>
      <c r="J816" s="11" t="n">
        <v>0.470138888888889</v>
      </c>
      <c r="K816" s="0" t="n">
        <v>8</v>
      </c>
      <c r="L816" s="0" t="n">
        <v>8</v>
      </c>
      <c r="M816" s="0" t="n">
        <v>24</v>
      </c>
      <c r="N816" s="0" t="n">
        <v>24</v>
      </c>
      <c r="O816" s="0" t="n">
        <v>6375</v>
      </c>
    </row>
    <row r="817" customFormat="false" ht="15" hidden="false" customHeight="false" outlineLevel="0" collapsed="false">
      <c r="A817" s="0" t="s">
        <v>40</v>
      </c>
      <c r="B817" s="0" t="s">
        <v>83</v>
      </c>
      <c r="C817" s="0" t="s">
        <v>165</v>
      </c>
      <c r="D817" s="0" t="s">
        <v>115</v>
      </c>
      <c r="E817" s="0" t="n">
        <v>2</v>
      </c>
      <c r="F817" s="0" t="s">
        <v>116</v>
      </c>
      <c r="G817" s="0" t="n">
        <v>19</v>
      </c>
      <c r="H817" s="0" t="s">
        <v>117</v>
      </c>
      <c r="I817" s="10" t="n">
        <v>42338</v>
      </c>
      <c r="J817" s="11" t="n">
        <v>0.470833333333333</v>
      </c>
      <c r="K817" s="0" t="n">
        <v>9</v>
      </c>
      <c r="L817" s="0" t="n">
        <v>9</v>
      </c>
      <c r="M817" s="0" t="n">
        <v>6</v>
      </c>
      <c r="N817" s="0" t="n">
        <v>45</v>
      </c>
      <c r="O817" s="0" t="n">
        <v>3821</v>
      </c>
    </row>
    <row r="818" customFormat="false" ht="15" hidden="false" customHeight="false" outlineLevel="0" collapsed="false">
      <c r="A818" s="0" t="s">
        <v>40</v>
      </c>
      <c r="B818" s="0" t="s">
        <v>83</v>
      </c>
      <c r="C818" s="0" t="s">
        <v>165</v>
      </c>
      <c r="D818" s="0" t="s">
        <v>115</v>
      </c>
      <c r="E818" s="0" t="n">
        <v>2</v>
      </c>
      <c r="F818" s="0" t="s">
        <v>116</v>
      </c>
      <c r="G818" s="0" t="n">
        <v>19</v>
      </c>
      <c r="H818" s="0" t="s">
        <v>117</v>
      </c>
      <c r="I818" s="10" t="n">
        <v>42338</v>
      </c>
      <c r="J818" s="11" t="n">
        <v>0.471527777777778</v>
      </c>
      <c r="K818" s="0" t="n">
        <v>10</v>
      </c>
      <c r="L818" s="0" t="n">
        <v>10</v>
      </c>
      <c r="M818" s="0" t="n">
        <v>4</v>
      </c>
      <c r="N818" s="0" t="n">
        <v>4</v>
      </c>
      <c r="O818" s="0" t="n">
        <v>1322</v>
      </c>
    </row>
    <row r="819" customFormat="false" ht="15" hidden="false" customHeight="false" outlineLevel="0" collapsed="false">
      <c r="A819" s="0" t="s">
        <v>40</v>
      </c>
      <c r="B819" s="0" t="s">
        <v>83</v>
      </c>
      <c r="C819" s="0" t="s">
        <v>165</v>
      </c>
      <c r="D819" s="0" t="s">
        <v>115</v>
      </c>
      <c r="E819" s="0" t="n">
        <v>2</v>
      </c>
      <c r="F819" s="0" t="s">
        <v>116</v>
      </c>
      <c r="G819" s="0" t="n">
        <v>19</v>
      </c>
      <c r="H819" s="0" t="s">
        <v>117</v>
      </c>
      <c r="I819" s="10" t="n">
        <v>42338</v>
      </c>
      <c r="J819" s="11" t="n">
        <v>0.472222222222222</v>
      </c>
      <c r="K819" s="0" t="n">
        <v>11</v>
      </c>
      <c r="L819" s="0" t="n">
        <v>11</v>
      </c>
      <c r="M819" s="0" t="n">
        <v>25</v>
      </c>
      <c r="N819" s="0" t="n">
        <v>35</v>
      </c>
      <c r="O819" s="0" t="n">
        <v>4082</v>
      </c>
    </row>
    <row r="820" customFormat="false" ht="15" hidden="false" customHeight="false" outlineLevel="0" collapsed="false">
      <c r="A820" s="0" t="s">
        <v>40</v>
      </c>
      <c r="B820" s="0" t="s">
        <v>83</v>
      </c>
      <c r="C820" s="0" t="s">
        <v>165</v>
      </c>
      <c r="D820" s="0" t="s">
        <v>115</v>
      </c>
      <c r="E820" s="0" t="n">
        <v>2</v>
      </c>
      <c r="F820" s="0" t="s">
        <v>116</v>
      </c>
      <c r="G820" s="0" t="n">
        <v>19</v>
      </c>
      <c r="H820" s="0" t="s">
        <v>117</v>
      </c>
      <c r="I820" s="10" t="n">
        <v>42338</v>
      </c>
      <c r="J820" s="11" t="n">
        <v>0.472222222222222</v>
      </c>
      <c r="K820" s="0" t="n">
        <v>12</v>
      </c>
      <c r="L820" s="0" t="n">
        <v>12</v>
      </c>
      <c r="M820" s="0" t="n">
        <v>5</v>
      </c>
      <c r="N820" s="0" t="n">
        <v>15</v>
      </c>
      <c r="O820" s="0" t="n">
        <v>3906</v>
      </c>
    </row>
    <row r="821" customFormat="false" ht="15" hidden="false" customHeight="false" outlineLevel="0" collapsed="false">
      <c r="A821" s="0" t="s">
        <v>40</v>
      </c>
      <c r="B821" s="0" t="s">
        <v>83</v>
      </c>
      <c r="C821" s="0" t="s">
        <v>165</v>
      </c>
      <c r="D821" s="0" t="s">
        <v>115</v>
      </c>
      <c r="E821" s="0" t="n">
        <v>2</v>
      </c>
      <c r="F821" s="0" t="s">
        <v>116</v>
      </c>
      <c r="G821" s="0" t="n">
        <v>19</v>
      </c>
      <c r="H821" s="0" t="s">
        <v>117</v>
      </c>
      <c r="I821" s="10" t="n">
        <v>42338</v>
      </c>
      <c r="J821" s="11" t="n">
        <v>0.472916666666667</v>
      </c>
      <c r="K821" s="0" t="n">
        <v>13</v>
      </c>
      <c r="L821" s="0" t="n">
        <v>13</v>
      </c>
      <c r="M821" s="0" t="n">
        <v>34</v>
      </c>
      <c r="N821" s="0" t="n">
        <v>24</v>
      </c>
      <c r="O821" s="0" t="n">
        <v>1500</v>
      </c>
    </row>
    <row r="822" customFormat="false" ht="15" hidden="false" customHeight="false" outlineLevel="0" collapsed="false">
      <c r="A822" s="0" t="s">
        <v>40</v>
      </c>
      <c r="B822" s="0" t="s">
        <v>83</v>
      </c>
      <c r="C822" s="0" t="s">
        <v>165</v>
      </c>
      <c r="D822" s="0" t="s">
        <v>115</v>
      </c>
      <c r="E822" s="0" t="n">
        <v>2</v>
      </c>
      <c r="F822" s="0" t="s">
        <v>116</v>
      </c>
      <c r="G822" s="0" t="n">
        <v>19</v>
      </c>
      <c r="H822" s="0" t="s">
        <v>117</v>
      </c>
      <c r="I822" s="10" t="n">
        <v>42338</v>
      </c>
      <c r="J822" s="11" t="n">
        <v>0.473611111111111</v>
      </c>
      <c r="K822" s="0" t="n">
        <v>14</v>
      </c>
      <c r="L822" s="0" t="n">
        <v>14</v>
      </c>
      <c r="M822" s="0" t="n">
        <v>35</v>
      </c>
      <c r="N822" s="0" t="n">
        <v>15</v>
      </c>
      <c r="O822" s="0" t="n">
        <v>2403</v>
      </c>
    </row>
    <row r="823" customFormat="false" ht="15" hidden="false" customHeight="false" outlineLevel="0" collapsed="false">
      <c r="A823" s="0" t="s">
        <v>95</v>
      </c>
    </row>
    <row r="825" customFormat="false" ht="15" hidden="false" customHeight="false" outlineLevel="0" collapsed="false">
      <c r="A825" s="0" t="s">
        <v>96</v>
      </c>
      <c r="B825" s="0" t="s">
        <v>97</v>
      </c>
      <c r="C825" s="0" t="s">
        <v>98</v>
      </c>
      <c r="D825" s="0" t="s">
        <v>99</v>
      </c>
      <c r="E825" s="0" t="s">
        <v>100</v>
      </c>
      <c r="F825" s="0" t="s">
        <v>101</v>
      </c>
      <c r="G825" s="0" t="s">
        <v>102</v>
      </c>
      <c r="H825" s="0" t="s">
        <v>103</v>
      </c>
      <c r="I825" s="0" t="s">
        <v>104</v>
      </c>
      <c r="J825" s="0" t="s">
        <v>16</v>
      </c>
      <c r="K825" s="0" t="s">
        <v>105</v>
      </c>
      <c r="L825" s="0" t="s">
        <v>106</v>
      </c>
      <c r="M825" s="0" t="s">
        <v>107</v>
      </c>
      <c r="N825" s="0" t="s">
        <v>108</v>
      </c>
      <c r="O825" s="0" t="s">
        <v>109</v>
      </c>
    </row>
    <row r="826" customFormat="false" ht="15" hidden="false" customHeight="false" outlineLevel="0" collapsed="false">
      <c r="A826" s="0" t="s">
        <v>36</v>
      </c>
      <c r="B826" s="0" t="s">
        <v>85</v>
      </c>
      <c r="C826" s="0" t="s">
        <v>202</v>
      </c>
      <c r="D826" s="0" t="s">
        <v>203</v>
      </c>
      <c r="E826" s="0" t="n">
        <v>3</v>
      </c>
      <c r="F826" s="0" t="s">
        <v>140</v>
      </c>
      <c r="G826" s="0" t="n">
        <v>18</v>
      </c>
      <c r="H826" s="0" t="s">
        <v>117</v>
      </c>
      <c r="I826" s="10" t="n">
        <v>42338</v>
      </c>
      <c r="J826" s="11" t="n">
        <v>0.505555555555556</v>
      </c>
      <c r="K826" s="0" t="n">
        <v>1</v>
      </c>
      <c r="L826" s="0" t="n">
        <v>1</v>
      </c>
      <c r="M826" s="0" t="n">
        <v>15</v>
      </c>
      <c r="N826" s="0" t="n">
        <v>235</v>
      </c>
      <c r="O826" s="0" t="n">
        <v>1556</v>
      </c>
    </row>
    <row r="827" customFormat="false" ht="15" hidden="false" customHeight="false" outlineLevel="0" collapsed="false">
      <c r="A827" s="0" t="s">
        <v>36</v>
      </c>
      <c r="B827" s="0" t="s">
        <v>85</v>
      </c>
      <c r="C827" s="0" t="s">
        <v>202</v>
      </c>
      <c r="D827" s="0" t="s">
        <v>203</v>
      </c>
      <c r="E827" s="0" t="n">
        <v>3</v>
      </c>
      <c r="F827" s="0" t="s">
        <v>140</v>
      </c>
      <c r="G827" s="0" t="n">
        <v>18</v>
      </c>
      <c r="H827" s="0" t="s">
        <v>117</v>
      </c>
      <c r="I827" s="10" t="n">
        <v>42338</v>
      </c>
      <c r="J827" s="11" t="n">
        <v>0.505555555555556</v>
      </c>
      <c r="K827" s="0" t="n">
        <v>2</v>
      </c>
      <c r="L827" s="0" t="n">
        <v>2</v>
      </c>
      <c r="M827" s="0" t="n">
        <v>45</v>
      </c>
      <c r="N827" s="0" t="n">
        <v>4</v>
      </c>
      <c r="O827" s="0" t="n">
        <v>1900</v>
      </c>
    </row>
    <row r="828" customFormat="false" ht="15" hidden="false" customHeight="false" outlineLevel="0" collapsed="false">
      <c r="A828" s="0" t="s">
        <v>36</v>
      </c>
      <c r="B828" s="0" t="s">
        <v>85</v>
      </c>
      <c r="C828" s="0" t="s">
        <v>202</v>
      </c>
      <c r="D828" s="0" t="s">
        <v>203</v>
      </c>
      <c r="E828" s="0" t="n">
        <v>3</v>
      </c>
      <c r="F828" s="0" t="s">
        <v>140</v>
      </c>
      <c r="G828" s="0" t="n">
        <v>18</v>
      </c>
      <c r="H828" s="0" t="s">
        <v>117</v>
      </c>
      <c r="I828" s="10" t="n">
        <v>42338</v>
      </c>
      <c r="J828" s="11" t="n">
        <v>0.50625</v>
      </c>
      <c r="K828" s="0" t="n">
        <v>3</v>
      </c>
      <c r="L828" s="0" t="n">
        <v>3</v>
      </c>
      <c r="M828" s="0" t="n">
        <v>6</v>
      </c>
      <c r="N828" s="0" t="n">
        <v>6</v>
      </c>
      <c r="O828" s="0" t="n">
        <v>1068</v>
      </c>
    </row>
    <row r="829" customFormat="false" ht="15" hidden="false" customHeight="false" outlineLevel="0" collapsed="false">
      <c r="A829" s="0" t="s">
        <v>36</v>
      </c>
      <c r="B829" s="0" t="s">
        <v>85</v>
      </c>
      <c r="C829" s="0" t="s">
        <v>202</v>
      </c>
      <c r="D829" s="0" t="s">
        <v>203</v>
      </c>
      <c r="E829" s="0" t="n">
        <v>3</v>
      </c>
      <c r="F829" s="0" t="s">
        <v>140</v>
      </c>
      <c r="G829" s="0" t="n">
        <v>18</v>
      </c>
      <c r="H829" s="0" t="s">
        <v>117</v>
      </c>
      <c r="I829" s="10" t="n">
        <v>42338</v>
      </c>
      <c r="J829" s="11" t="n">
        <v>0.50625</v>
      </c>
      <c r="K829" s="0" t="n">
        <v>4</v>
      </c>
      <c r="L829" s="0" t="n">
        <v>4</v>
      </c>
      <c r="M829" s="0" t="n">
        <v>4</v>
      </c>
      <c r="N829" s="0" t="n">
        <v>4</v>
      </c>
      <c r="O829" s="0" t="n">
        <v>1878</v>
      </c>
    </row>
    <row r="830" customFormat="false" ht="15" hidden="false" customHeight="false" outlineLevel="0" collapsed="false">
      <c r="A830" s="0" t="s">
        <v>36</v>
      </c>
      <c r="B830" s="0" t="s">
        <v>85</v>
      </c>
      <c r="C830" s="0" t="s">
        <v>202</v>
      </c>
      <c r="D830" s="0" t="s">
        <v>203</v>
      </c>
      <c r="E830" s="0" t="n">
        <v>3</v>
      </c>
      <c r="F830" s="0" t="s">
        <v>140</v>
      </c>
      <c r="G830" s="0" t="n">
        <v>18</v>
      </c>
      <c r="H830" s="0" t="s">
        <v>117</v>
      </c>
      <c r="I830" s="10" t="n">
        <v>42338</v>
      </c>
      <c r="J830" s="11" t="n">
        <v>0.506944444444444</v>
      </c>
      <c r="K830" s="0" t="n">
        <v>5</v>
      </c>
      <c r="L830" s="0" t="n">
        <v>5</v>
      </c>
      <c r="M830" s="0" t="n">
        <v>5</v>
      </c>
      <c r="N830" s="0" t="n">
        <v>5</v>
      </c>
      <c r="O830" s="0" t="n">
        <v>2682</v>
      </c>
    </row>
    <row r="831" customFormat="false" ht="15" hidden="false" customHeight="false" outlineLevel="0" collapsed="false">
      <c r="A831" s="0" t="s">
        <v>36</v>
      </c>
      <c r="B831" s="0" t="s">
        <v>85</v>
      </c>
      <c r="C831" s="0" t="s">
        <v>202</v>
      </c>
      <c r="D831" s="0" t="s">
        <v>203</v>
      </c>
      <c r="E831" s="0" t="n">
        <v>3</v>
      </c>
      <c r="F831" s="0" t="s">
        <v>140</v>
      </c>
      <c r="G831" s="0" t="n">
        <v>18</v>
      </c>
      <c r="H831" s="0" t="s">
        <v>117</v>
      </c>
      <c r="I831" s="10" t="n">
        <v>42338</v>
      </c>
      <c r="J831" s="11" t="n">
        <v>0.507638888888889</v>
      </c>
      <c r="K831" s="0" t="n">
        <v>6</v>
      </c>
      <c r="L831" s="0" t="n">
        <v>6</v>
      </c>
      <c r="M831" s="0" t="n">
        <v>15</v>
      </c>
      <c r="N831" s="0" t="n">
        <v>1</v>
      </c>
      <c r="O831" s="0" t="n">
        <v>2190</v>
      </c>
    </row>
    <row r="832" customFormat="false" ht="15" hidden="false" customHeight="false" outlineLevel="0" collapsed="false">
      <c r="A832" s="0" t="s">
        <v>36</v>
      </c>
      <c r="B832" s="0" t="s">
        <v>85</v>
      </c>
      <c r="C832" s="0" t="s">
        <v>202</v>
      </c>
      <c r="D832" s="0" t="s">
        <v>203</v>
      </c>
      <c r="E832" s="0" t="n">
        <v>3</v>
      </c>
      <c r="F832" s="0" t="s">
        <v>140</v>
      </c>
      <c r="G832" s="0" t="n">
        <v>18</v>
      </c>
      <c r="H832" s="0" t="s">
        <v>117</v>
      </c>
      <c r="I832" s="10" t="n">
        <v>42338</v>
      </c>
      <c r="J832" s="11" t="n">
        <v>0.507638888888889</v>
      </c>
      <c r="K832" s="0" t="n">
        <v>7</v>
      </c>
      <c r="L832" s="0" t="n">
        <v>7</v>
      </c>
      <c r="M832" s="0" t="n">
        <v>345</v>
      </c>
      <c r="N832" s="0" t="n">
        <v>5</v>
      </c>
      <c r="O832" s="0" t="n">
        <v>1016</v>
      </c>
    </row>
    <row r="833" customFormat="false" ht="15" hidden="false" customHeight="false" outlineLevel="0" collapsed="false">
      <c r="A833" s="0" t="s">
        <v>36</v>
      </c>
      <c r="B833" s="0" t="s">
        <v>85</v>
      </c>
      <c r="C833" s="0" t="s">
        <v>202</v>
      </c>
      <c r="D833" s="0" t="s">
        <v>203</v>
      </c>
      <c r="E833" s="0" t="n">
        <v>3</v>
      </c>
      <c r="F833" s="0" t="s">
        <v>140</v>
      </c>
      <c r="G833" s="0" t="n">
        <v>18</v>
      </c>
      <c r="H833" s="0" t="s">
        <v>117</v>
      </c>
      <c r="I833" s="10" t="n">
        <v>42338</v>
      </c>
      <c r="J833" s="11" t="n">
        <v>0.508333333333333</v>
      </c>
      <c r="K833" s="0" t="n">
        <v>8</v>
      </c>
      <c r="L833" s="0" t="n">
        <v>8</v>
      </c>
      <c r="M833" s="0" t="n">
        <v>24</v>
      </c>
      <c r="N833" s="0" t="n">
        <v>24</v>
      </c>
      <c r="O833" s="0" t="n">
        <v>713</v>
      </c>
    </row>
    <row r="834" customFormat="false" ht="15" hidden="false" customHeight="false" outlineLevel="0" collapsed="false">
      <c r="A834" s="0" t="s">
        <v>36</v>
      </c>
      <c r="B834" s="0" t="s">
        <v>85</v>
      </c>
      <c r="C834" s="0" t="s">
        <v>202</v>
      </c>
      <c r="D834" s="0" t="s">
        <v>203</v>
      </c>
      <c r="E834" s="0" t="n">
        <v>3</v>
      </c>
      <c r="F834" s="0" t="s">
        <v>140</v>
      </c>
      <c r="G834" s="0" t="n">
        <v>18</v>
      </c>
      <c r="H834" s="0" t="s">
        <v>117</v>
      </c>
      <c r="I834" s="10" t="n">
        <v>42338</v>
      </c>
      <c r="J834" s="11" t="n">
        <v>0.509027777777778</v>
      </c>
      <c r="K834" s="0" t="n">
        <v>9</v>
      </c>
      <c r="L834" s="0" t="n">
        <v>9</v>
      </c>
      <c r="M834" s="0" t="n">
        <v>6</v>
      </c>
      <c r="N834" s="0" t="n">
        <v>6</v>
      </c>
      <c r="O834" s="0" t="n">
        <v>1668</v>
      </c>
    </row>
    <row r="835" customFormat="false" ht="15" hidden="false" customHeight="false" outlineLevel="0" collapsed="false">
      <c r="A835" s="0" t="s">
        <v>36</v>
      </c>
      <c r="B835" s="0" t="s">
        <v>85</v>
      </c>
      <c r="C835" s="0" t="s">
        <v>202</v>
      </c>
      <c r="D835" s="0" t="s">
        <v>203</v>
      </c>
      <c r="E835" s="0" t="n">
        <v>3</v>
      </c>
      <c r="F835" s="0" t="s">
        <v>140</v>
      </c>
      <c r="G835" s="0" t="n">
        <v>18</v>
      </c>
      <c r="H835" s="0" t="s">
        <v>117</v>
      </c>
      <c r="I835" s="10" t="n">
        <v>42338</v>
      </c>
      <c r="J835" s="11" t="n">
        <v>0.509027777777778</v>
      </c>
      <c r="K835" s="0" t="n">
        <v>10</v>
      </c>
      <c r="L835" s="0" t="n">
        <v>10</v>
      </c>
      <c r="M835" s="0" t="n">
        <v>4</v>
      </c>
      <c r="N835" s="0" t="n">
        <v>4</v>
      </c>
      <c r="O835" s="0" t="n">
        <v>668</v>
      </c>
    </row>
    <row r="836" customFormat="false" ht="15" hidden="false" customHeight="false" outlineLevel="0" collapsed="false">
      <c r="A836" s="0" t="s">
        <v>36</v>
      </c>
      <c r="B836" s="0" t="s">
        <v>85</v>
      </c>
      <c r="C836" s="0" t="s">
        <v>202</v>
      </c>
      <c r="D836" s="0" t="s">
        <v>203</v>
      </c>
      <c r="E836" s="0" t="n">
        <v>3</v>
      </c>
      <c r="F836" s="0" t="s">
        <v>140</v>
      </c>
      <c r="G836" s="0" t="n">
        <v>18</v>
      </c>
      <c r="H836" s="0" t="s">
        <v>117</v>
      </c>
      <c r="I836" s="10" t="n">
        <v>42338</v>
      </c>
      <c r="J836" s="11" t="n">
        <v>0.509027777777778</v>
      </c>
      <c r="K836" s="0" t="n">
        <v>11</v>
      </c>
      <c r="L836" s="0" t="n">
        <v>11</v>
      </c>
      <c r="M836" s="0" t="n">
        <v>25</v>
      </c>
      <c r="N836" s="0" t="n">
        <v>25</v>
      </c>
      <c r="O836" s="0" t="n">
        <v>2095</v>
      </c>
    </row>
    <row r="837" customFormat="false" ht="15" hidden="false" customHeight="false" outlineLevel="0" collapsed="false">
      <c r="A837" s="0" t="s">
        <v>36</v>
      </c>
      <c r="B837" s="0" t="s">
        <v>85</v>
      </c>
      <c r="C837" s="0" t="s">
        <v>202</v>
      </c>
      <c r="D837" s="0" t="s">
        <v>203</v>
      </c>
      <c r="E837" s="0" t="n">
        <v>3</v>
      </c>
      <c r="F837" s="0" t="s">
        <v>140</v>
      </c>
      <c r="G837" s="0" t="n">
        <v>18</v>
      </c>
      <c r="H837" s="0" t="s">
        <v>117</v>
      </c>
      <c r="I837" s="10" t="n">
        <v>42338</v>
      </c>
      <c r="J837" s="11" t="n">
        <v>0.509722222222222</v>
      </c>
      <c r="K837" s="0" t="n">
        <v>12</v>
      </c>
      <c r="L837" s="0" t="n">
        <v>12</v>
      </c>
      <c r="M837" s="0" t="n">
        <v>5</v>
      </c>
      <c r="N837" s="0" t="n">
        <v>45</v>
      </c>
      <c r="O837" s="0" t="n">
        <v>1904</v>
      </c>
    </row>
    <row r="838" customFormat="false" ht="15" hidden="false" customHeight="false" outlineLevel="0" collapsed="false">
      <c r="A838" s="0" t="s">
        <v>36</v>
      </c>
      <c r="B838" s="0" t="s">
        <v>85</v>
      </c>
      <c r="C838" s="0" t="s">
        <v>202</v>
      </c>
      <c r="D838" s="0" t="s">
        <v>203</v>
      </c>
      <c r="E838" s="0" t="n">
        <v>3</v>
      </c>
      <c r="F838" s="0" t="s">
        <v>140</v>
      </c>
      <c r="G838" s="0" t="n">
        <v>18</v>
      </c>
      <c r="H838" s="0" t="s">
        <v>117</v>
      </c>
      <c r="I838" s="10" t="n">
        <v>42338</v>
      </c>
      <c r="J838" s="11" t="n">
        <v>0.509722222222222</v>
      </c>
      <c r="K838" s="0" t="n">
        <v>13</v>
      </c>
      <c r="L838" s="0" t="n">
        <v>13</v>
      </c>
      <c r="M838" s="0" t="n">
        <v>34</v>
      </c>
      <c r="N838" s="0" t="n">
        <v>3</v>
      </c>
      <c r="O838" s="0" t="n">
        <v>3623</v>
      </c>
    </row>
    <row r="839" customFormat="false" ht="15" hidden="false" customHeight="false" outlineLevel="0" collapsed="false">
      <c r="A839" s="0" t="s">
        <v>36</v>
      </c>
      <c r="B839" s="0" t="s">
        <v>85</v>
      </c>
      <c r="C839" s="0" t="s">
        <v>202</v>
      </c>
      <c r="D839" s="0" t="s">
        <v>203</v>
      </c>
      <c r="E839" s="0" t="n">
        <v>3</v>
      </c>
      <c r="F839" s="0" t="s">
        <v>140</v>
      </c>
      <c r="G839" s="0" t="n">
        <v>18</v>
      </c>
      <c r="H839" s="0" t="s">
        <v>117</v>
      </c>
      <c r="I839" s="10" t="n">
        <v>42338</v>
      </c>
      <c r="J839" s="11" t="n">
        <v>0.510416666666667</v>
      </c>
      <c r="K839" s="0" t="n">
        <v>14</v>
      </c>
      <c r="L839" s="0" t="n">
        <v>14</v>
      </c>
      <c r="M839" s="0" t="n">
        <v>35</v>
      </c>
      <c r="N839" s="0" t="n">
        <v>6</v>
      </c>
      <c r="O839" s="0" t="n">
        <v>2213</v>
      </c>
    </row>
    <row r="840" customFormat="false" ht="15" hidden="false" customHeight="false" outlineLevel="0" collapsed="false">
      <c r="A840" s="0" t="s">
        <v>95</v>
      </c>
    </row>
    <row r="842" customFormat="false" ht="15" hidden="false" customHeight="false" outlineLevel="0" collapsed="false">
      <c r="A842" s="0" t="s">
        <v>96</v>
      </c>
      <c r="B842" s="0" t="s">
        <v>97</v>
      </c>
      <c r="C842" s="0" t="s">
        <v>98</v>
      </c>
      <c r="D842" s="0" t="s">
        <v>99</v>
      </c>
      <c r="E842" s="0" t="s">
        <v>100</v>
      </c>
      <c r="F842" s="0" t="s">
        <v>101</v>
      </c>
      <c r="G842" s="0" t="s">
        <v>102</v>
      </c>
      <c r="H842" s="0" t="s">
        <v>103</v>
      </c>
      <c r="I842" s="0" t="s">
        <v>104</v>
      </c>
      <c r="J842" s="0" t="s">
        <v>16</v>
      </c>
      <c r="K842" s="0" t="s">
        <v>105</v>
      </c>
      <c r="L842" s="0" t="s">
        <v>106</v>
      </c>
      <c r="M842" s="0" t="s">
        <v>107</v>
      </c>
      <c r="N842" s="0" t="s">
        <v>108</v>
      </c>
      <c r="O842" s="0" t="s">
        <v>109</v>
      </c>
    </row>
    <row r="843" customFormat="false" ht="15" hidden="false" customHeight="false" outlineLevel="0" collapsed="false">
      <c r="A843" s="0" t="s">
        <v>38</v>
      </c>
      <c r="B843" s="0" t="s">
        <v>86</v>
      </c>
      <c r="C843" s="0" t="s">
        <v>165</v>
      </c>
      <c r="D843" s="0" t="s">
        <v>204</v>
      </c>
      <c r="E843" s="0" t="s">
        <v>205</v>
      </c>
      <c r="F843" s="0" t="s">
        <v>120</v>
      </c>
      <c r="G843" s="0" t="n">
        <v>25</v>
      </c>
      <c r="H843" s="0" t="s">
        <v>161</v>
      </c>
      <c r="I843" s="10" t="n">
        <v>42339</v>
      </c>
      <c r="J843" s="11" t="n">
        <v>0.448611111111111</v>
      </c>
      <c r="K843" s="0" t="n">
        <v>1</v>
      </c>
      <c r="L843" s="0" t="n">
        <v>1</v>
      </c>
      <c r="M843" s="0" t="n">
        <v>15</v>
      </c>
      <c r="N843" s="0" t="n">
        <v>5</v>
      </c>
      <c r="O843" s="0" t="n">
        <v>9519</v>
      </c>
    </row>
    <row r="844" customFormat="false" ht="15" hidden="false" customHeight="false" outlineLevel="0" collapsed="false">
      <c r="A844" s="0" t="s">
        <v>38</v>
      </c>
      <c r="B844" s="0" t="s">
        <v>86</v>
      </c>
      <c r="C844" s="0" t="s">
        <v>165</v>
      </c>
      <c r="D844" s="0" t="s">
        <v>204</v>
      </c>
      <c r="E844" s="0" t="s">
        <v>205</v>
      </c>
      <c r="F844" s="0" t="s">
        <v>120</v>
      </c>
      <c r="G844" s="0" t="n">
        <v>25</v>
      </c>
      <c r="H844" s="0" t="s">
        <v>161</v>
      </c>
      <c r="I844" s="10" t="n">
        <v>42339</v>
      </c>
      <c r="J844" s="11" t="n">
        <v>0.450694444444444</v>
      </c>
      <c r="K844" s="0" t="n">
        <v>2</v>
      </c>
      <c r="L844" s="0" t="n">
        <v>2</v>
      </c>
      <c r="M844" s="0" t="n">
        <v>45</v>
      </c>
      <c r="N844" s="0" t="n">
        <v>6</v>
      </c>
      <c r="O844" s="0" t="n">
        <v>7989</v>
      </c>
    </row>
    <row r="845" customFormat="false" ht="15" hidden="false" customHeight="false" outlineLevel="0" collapsed="false">
      <c r="A845" s="0" t="s">
        <v>38</v>
      </c>
      <c r="B845" s="0" t="s">
        <v>86</v>
      </c>
      <c r="C845" s="0" t="s">
        <v>165</v>
      </c>
      <c r="D845" s="0" t="s">
        <v>204</v>
      </c>
      <c r="E845" s="0" t="s">
        <v>205</v>
      </c>
      <c r="F845" s="0" t="s">
        <v>120</v>
      </c>
      <c r="G845" s="0" t="n">
        <v>25</v>
      </c>
      <c r="H845" s="0" t="s">
        <v>161</v>
      </c>
      <c r="I845" s="10" t="n">
        <v>42339</v>
      </c>
      <c r="J845" s="11" t="n">
        <v>0.452083333333333</v>
      </c>
      <c r="K845" s="0" t="n">
        <v>3</v>
      </c>
      <c r="L845" s="0" t="n">
        <v>3</v>
      </c>
      <c r="M845" s="0" t="n">
        <v>6</v>
      </c>
      <c r="N845" s="0" t="n">
        <v>2</v>
      </c>
      <c r="O845" s="0" t="n">
        <v>5893</v>
      </c>
    </row>
    <row r="846" customFormat="false" ht="15" hidden="false" customHeight="false" outlineLevel="0" collapsed="false">
      <c r="A846" s="0" t="s">
        <v>38</v>
      </c>
      <c r="B846" s="0" t="s">
        <v>86</v>
      </c>
      <c r="C846" s="0" t="s">
        <v>165</v>
      </c>
      <c r="D846" s="0" t="s">
        <v>204</v>
      </c>
      <c r="E846" s="0" t="s">
        <v>205</v>
      </c>
      <c r="F846" s="0" t="s">
        <v>120</v>
      </c>
      <c r="G846" s="0" t="n">
        <v>25</v>
      </c>
      <c r="H846" s="0" t="s">
        <v>161</v>
      </c>
      <c r="I846" s="10" t="n">
        <v>42339</v>
      </c>
      <c r="J846" s="11" t="n">
        <v>0.453472222222222</v>
      </c>
      <c r="K846" s="0" t="n">
        <v>4</v>
      </c>
      <c r="L846" s="0" t="n">
        <v>4</v>
      </c>
      <c r="M846" s="0" t="n">
        <v>4</v>
      </c>
      <c r="N846" s="0" t="n">
        <v>1</v>
      </c>
      <c r="O846" s="0" t="n">
        <v>4206</v>
      </c>
    </row>
    <row r="847" customFormat="false" ht="15" hidden="false" customHeight="false" outlineLevel="0" collapsed="false">
      <c r="A847" s="0" t="s">
        <v>38</v>
      </c>
      <c r="B847" s="0" t="s">
        <v>86</v>
      </c>
      <c r="C847" s="0" t="s">
        <v>165</v>
      </c>
      <c r="D847" s="0" t="s">
        <v>204</v>
      </c>
      <c r="E847" s="0" t="s">
        <v>205</v>
      </c>
      <c r="F847" s="0" t="s">
        <v>120</v>
      </c>
      <c r="G847" s="0" t="n">
        <v>25</v>
      </c>
      <c r="H847" s="0" t="s">
        <v>161</v>
      </c>
      <c r="I847" s="10" t="n">
        <v>42339</v>
      </c>
      <c r="J847" s="11" t="n">
        <v>0.454861111111111</v>
      </c>
      <c r="K847" s="0" t="n">
        <v>5</v>
      </c>
      <c r="L847" s="0" t="n">
        <v>5</v>
      </c>
      <c r="M847" s="0" t="n">
        <v>5</v>
      </c>
      <c r="N847" s="0" t="n">
        <v>5</v>
      </c>
      <c r="O847" s="0" t="n">
        <v>2612</v>
      </c>
    </row>
    <row r="848" customFormat="false" ht="15" hidden="false" customHeight="false" outlineLevel="0" collapsed="false">
      <c r="A848" s="0" t="s">
        <v>38</v>
      </c>
      <c r="B848" s="0" t="s">
        <v>86</v>
      </c>
      <c r="C848" s="0" t="s">
        <v>165</v>
      </c>
      <c r="D848" s="0" t="s">
        <v>204</v>
      </c>
      <c r="E848" s="0" t="s">
        <v>205</v>
      </c>
      <c r="F848" s="0" t="s">
        <v>120</v>
      </c>
      <c r="G848" s="0" t="n">
        <v>25</v>
      </c>
      <c r="H848" s="0" t="s">
        <v>161</v>
      </c>
      <c r="I848" s="10" t="n">
        <v>42339</v>
      </c>
      <c r="J848" s="11" t="n">
        <v>0.455555555555556</v>
      </c>
      <c r="K848" s="0" t="n">
        <v>6</v>
      </c>
      <c r="L848" s="0" t="n">
        <v>6</v>
      </c>
      <c r="M848" s="0" t="n">
        <v>15</v>
      </c>
      <c r="N848" s="0" t="n">
        <v>1</v>
      </c>
      <c r="O848" s="0" t="n">
        <v>8953</v>
      </c>
    </row>
    <row r="849" customFormat="false" ht="15" hidden="false" customHeight="false" outlineLevel="0" collapsed="false">
      <c r="A849" s="0" t="s">
        <v>38</v>
      </c>
      <c r="B849" s="0" t="s">
        <v>86</v>
      </c>
      <c r="C849" s="0" t="s">
        <v>165</v>
      </c>
      <c r="D849" s="0" t="s">
        <v>204</v>
      </c>
      <c r="E849" s="0" t="s">
        <v>205</v>
      </c>
      <c r="F849" s="0" t="s">
        <v>120</v>
      </c>
      <c r="G849" s="0" t="n">
        <v>25</v>
      </c>
      <c r="H849" s="0" t="s">
        <v>161</v>
      </c>
      <c r="I849" s="10" t="n">
        <v>42339</v>
      </c>
      <c r="J849" s="11" t="n">
        <v>0.45625</v>
      </c>
      <c r="K849" s="0" t="n">
        <v>7</v>
      </c>
      <c r="L849" s="0" t="n">
        <v>7</v>
      </c>
      <c r="M849" s="0" t="n">
        <v>345</v>
      </c>
      <c r="N849" s="0" t="n">
        <v>56</v>
      </c>
      <c r="O849" s="0" t="n">
        <v>6748</v>
      </c>
    </row>
    <row r="850" customFormat="false" ht="15" hidden="false" customHeight="false" outlineLevel="0" collapsed="false">
      <c r="A850" s="0" t="s">
        <v>38</v>
      </c>
      <c r="B850" s="0" t="s">
        <v>86</v>
      </c>
      <c r="C850" s="0" t="s">
        <v>165</v>
      </c>
      <c r="D850" s="0" t="s">
        <v>204</v>
      </c>
      <c r="E850" s="0" t="s">
        <v>205</v>
      </c>
      <c r="F850" s="0" t="s">
        <v>120</v>
      </c>
      <c r="G850" s="0" t="n">
        <v>25</v>
      </c>
      <c r="H850" s="0" t="s">
        <v>161</v>
      </c>
      <c r="I850" s="10" t="n">
        <v>42339</v>
      </c>
      <c r="J850" s="11" t="n">
        <v>0.457638888888889</v>
      </c>
      <c r="K850" s="0" t="n">
        <v>8</v>
      </c>
      <c r="L850" s="0" t="n">
        <v>8</v>
      </c>
      <c r="M850" s="0" t="n">
        <v>24</v>
      </c>
      <c r="N850" s="0" t="n">
        <v>1</v>
      </c>
      <c r="O850" s="0" t="n">
        <v>3412</v>
      </c>
    </row>
    <row r="851" customFormat="false" ht="15" hidden="false" customHeight="false" outlineLevel="0" collapsed="false">
      <c r="A851" s="0" t="s">
        <v>38</v>
      </c>
      <c r="B851" s="0" t="s">
        <v>86</v>
      </c>
      <c r="C851" s="0" t="s">
        <v>165</v>
      </c>
      <c r="D851" s="0" t="s">
        <v>204</v>
      </c>
      <c r="E851" s="0" t="s">
        <v>205</v>
      </c>
      <c r="F851" s="0" t="s">
        <v>120</v>
      </c>
      <c r="G851" s="0" t="n">
        <v>25</v>
      </c>
      <c r="H851" s="0" t="s">
        <v>161</v>
      </c>
      <c r="I851" s="10" t="n">
        <v>42339</v>
      </c>
      <c r="J851" s="11" t="n">
        <v>0.459027777777778</v>
      </c>
      <c r="K851" s="0" t="n">
        <v>9</v>
      </c>
      <c r="L851" s="0" t="n">
        <v>9</v>
      </c>
      <c r="M851" s="0" t="n">
        <v>6</v>
      </c>
      <c r="N851" s="0" t="n">
        <v>6</v>
      </c>
      <c r="O851" s="0" t="n">
        <v>2710</v>
      </c>
    </row>
    <row r="852" customFormat="false" ht="15" hidden="false" customHeight="false" outlineLevel="0" collapsed="false">
      <c r="A852" s="0" t="s">
        <v>38</v>
      </c>
      <c r="B852" s="0" t="s">
        <v>86</v>
      </c>
      <c r="C852" s="0" t="s">
        <v>165</v>
      </c>
      <c r="D852" s="0" t="s">
        <v>204</v>
      </c>
      <c r="E852" s="0" t="s">
        <v>205</v>
      </c>
      <c r="F852" s="0" t="s">
        <v>120</v>
      </c>
      <c r="G852" s="0" t="n">
        <v>25</v>
      </c>
      <c r="H852" s="0" t="s">
        <v>161</v>
      </c>
      <c r="I852" s="10" t="n">
        <v>42339</v>
      </c>
      <c r="J852" s="11" t="n">
        <v>0.459027777777778</v>
      </c>
      <c r="K852" s="0" t="n">
        <v>10</v>
      </c>
      <c r="L852" s="0" t="n">
        <v>10</v>
      </c>
      <c r="M852" s="0" t="n">
        <v>4</v>
      </c>
      <c r="N852" s="0" t="n">
        <v>3</v>
      </c>
      <c r="O852" s="0" t="n">
        <v>7982</v>
      </c>
    </row>
    <row r="853" customFormat="false" ht="15" hidden="false" customHeight="false" outlineLevel="0" collapsed="false">
      <c r="A853" s="0" t="s">
        <v>38</v>
      </c>
      <c r="B853" s="0" t="s">
        <v>86</v>
      </c>
      <c r="C853" s="0" t="s">
        <v>165</v>
      </c>
      <c r="D853" s="0" t="s">
        <v>204</v>
      </c>
      <c r="E853" s="0" t="s">
        <v>205</v>
      </c>
      <c r="F853" s="0" t="s">
        <v>120</v>
      </c>
      <c r="G853" s="0" t="n">
        <v>25</v>
      </c>
      <c r="H853" s="0" t="s">
        <v>161</v>
      </c>
      <c r="I853" s="10" t="n">
        <v>42339</v>
      </c>
      <c r="J853" s="11" t="n">
        <v>0.459722222222222</v>
      </c>
      <c r="K853" s="0" t="n">
        <v>11</v>
      </c>
      <c r="L853" s="0" t="n">
        <v>11</v>
      </c>
      <c r="M853" s="0" t="n">
        <v>25</v>
      </c>
      <c r="N853" s="0" t="n">
        <v>6</v>
      </c>
      <c r="O853" s="0" t="n">
        <v>5167</v>
      </c>
    </row>
    <row r="854" customFormat="false" ht="15" hidden="false" customHeight="false" outlineLevel="0" collapsed="false">
      <c r="A854" s="0" t="s">
        <v>38</v>
      </c>
      <c r="B854" s="0" t="s">
        <v>86</v>
      </c>
      <c r="C854" s="0" t="s">
        <v>165</v>
      </c>
      <c r="D854" s="0" t="s">
        <v>204</v>
      </c>
      <c r="E854" s="0" t="s">
        <v>205</v>
      </c>
      <c r="F854" s="0" t="s">
        <v>120</v>
      </c>
      <c r="G854" s="0" t="n">
        <v>25</v>
      </c>
      <c r="H854" s="0" t="s">
        <v>161</v>
      </c>
      <c r="I854" s="10" t="n">
        <v>42339</v>
      </c>
      <c r="J854" s="11" t="n">
        <v>0.460416666666667</v>
      </c>
      <c r="K854" s="0" t="n">
        <v>12</v>
      </c>
      <c r="L854" s="0" t="n">
        <v>12</v>
      </c>
      <c r="M854" s="0" t="n">
        <v>5</v>
      </c>
      <c r="N854" s="0" t="n">
        <v>6</v>
      </c>
      <c r="O854" s="0" t="n">
        <v>3800</v>
      </c>
    </row>
    <row r="855" customFormat="false" ht="15" hidden="false" customHeight="false" outlineLevel="0" collapsed="false">
      <c r="A855" s="0" t="s">
        <v>38</v>
      </c>
      <c r="B855" s="0" t="s">
        <v>86</v>
      </c>
      <c r="C855" s="0" t="s">
        <v>165</v>
      </c>
      <c r="D855" s="0" t="s">
        <v>204</v>
      </c>
      <c r="E855" s="0" t="s">
        <v>205</v>
      </c>
      <c r="F855" s="0" t="s">
        <v>120</v>
      </c>
      <c r="G855" s="0" t="n">
        <v>25</v>
      </c>
      <c r="H855" s="0" t="s">
        <v>161</v>
      </c>
      <c r="I855" s="10" t="n">
        <v>42339</v>
      </c>
      <c r="J855" s="11" t="n">
        <v>0.461805555555556</v>
      </c>
      <c r="K855" s="0" t="n">
        <v>13</v>
      </c>
      <c r="L855" s="0" t="n">
        <v>13</v>
      </c>
      <c r="M855" s="0" t="n">
        <v>34</v>
      </c>
      <c r="N855" s="0" t="n">
        <v>2</v>
      </c>
      <c r="O855" s="0" t="n">
        <v>3349</v>
      </c>
    </row>
    <row r="856" customFormat="false" ht="15" hidden="false" customHeight="false" outlineLevel="0" collapsed="false">
      <c r="A856" s="0" t="s">
        <v>38</v>
      </c>
      <c r="B856" s="0" t="s">
        <v>86</v>
      </c>
      <c r="C856" s="0" t="s">
        <v>165</v>
      </c>
      <c r="D856" s="0" t="s">
        <v>204</v>
      </c>
      <c r="E856" s="0" t="s">
        <v>205</v>
      </c>
      <c r="F856" s="0" t="s">
        <v>120</v>
      </c>
      <c r="G856" s="0" t="n">
        <v>25</v>
      </c>
      <c r="H856" s="0" t="s">
        <v>161</v>
      </c>
      <c r="I856" s="10" t="n">
        <v>42339</v>
      </c>
      <c r="J856" s="11" t="n">
        <v>0.463194444444444</v>
      </c>
      <c r="K856" s="0" t="n">
        <v>14</v>
      </c>
      <c r="L856" s="0" t="n">
        <v>14</v>
      </c>
      <c r="M856" s="0" t="n">
        <v>35</v>
      </c>
      <c r="N856" s="0" t="n">
        <v>5</v>
      </c>
      <c r="O856" s="0" t="n">
        <v>9103</v>
      </c>
    </row>
    <row r="857" customFormat="false" ht="15" hidden="false" customHeight="false" outlineLevel="0" collapsed="false">
      <c r="A857" s="0" t="s">
        <v>95</v>
      </c>
    </row>
    <row r="859" customFormat="false" ht="15" hidden="false" customHeight="false" outlineLevel="0" collapsed="false">
      <c r="A859" s="0" t="s">
        <v>96</v>
      </c>
      <c r="B859" s="0" t="s">
        <v>97</v>
      </c>
      <c r="C859" s="0" t="s">
        <v>98</v>
      </c>
      <c r="D859" s="0" t="s">
        <v>99</v>
      </c>
      <c r="E859" s="0" t="s">
        <v>100</v>
      </c>
      <c r="F859" s="0" t="s">
        <v>101</v>
      </c>
      <c r="G859" s="0" t="s">
        <v>102</v>
      </c>
      <c r="H859" s="0" t="s">
        <v>103</v>
      </c>
      <c r="I859" s="0" t="s">
        <v>104</v>
      </c>
      <c r="J859" s="0" t="s">
        <v>16</v>
      </c>
      <c r="K859" s="0" t="s">
        <v>105</v>
      </c>
      <c r="L859" s="0" t="s">
        <v>106</v>
      </c>
      <c r="M859" s="0" t="s">
        <v>107</v>
      </c>
      <c r="N859" s="0" t="s">
        <v>108</v>
      </c>
      <c r="O859" s="0" t="s">
        <v>109</v>
      </c>
    </row>
    <row r="860" customFormat="false" ht="15" hidden="false" customHeight="false" outlineLevel="0" collapsed="false">
      <c r="A860" s="0" t="s">
        <v>40</v>
      </c>
      <c r="B860" s="0" t="s">
        <v>87</v>
      </c>
      <c r="C860" s="0" t="s">
        <v>142</v>
      </c>
      <c r="D860" s="0" t="s">
        <v>206</v>
      </c>
      <c r="E860" s="0" t="n">
        <v>1</v>
      </c>
      <c r="F860" s="0" t="s">
        <v>129</v>
      </c>
      <c r="G860" s="0" t="n">
        <v>18</v>
      </c>
      <c r="H860" s="0" t="s">
        <v>113</v>
      </c>
      <c r="I860" s="10" t="n">
        <v>42339</v>
      </c>
      <c r="J860" s="11" t="n">
        <v>0.5125</v>
      </c>
      <c r="K860" s="0" t="n">
        <v>1</v>
      </c>
      <c r="L860" s="0" t="n">
        <v>1</v>
      </c>
      <c r="M860" s="0" t="n">
        <v>15</v>
      </c>
      <c r="N860" s="0" t="n">
        <v>1</v>
      </c>
      <c r="O860" s="0" t="n">
        <v>3964</v>
      </c>
    </row>
    <row r="861" customFormat="false" ht="15" hidden="false" customHeight="false" outlineLevel="0" collapsed="false">
      <c r="A861" s="0" t="s">
        <v>40</v>
      </c>
      <c r="B861" s="0" t="s">
        <v>87</v>
      </c>
      <c r="C861" s="0" t="s">
        <v>142</v>
      </c>
      <c r="D861" s="0" t="s">
        <v>206</v>
      </c>
      <c r="E861" s="0" t="n">
        <v>1</v>
      </c>
      <c r="F861" s="0" t="s">
        <v>129</v>
      </c>
      <c r="G861" s="0" t="n">
        <v>18</v>
      </c>
      <c r="H861" s="0" t="s">
        <v>113</v>
      </c>
      <c r="I861" s="10" t="n">
        <v>42339</v>
      </c>
      <c r="J861" s="11" t="n">
        <v>0.513194444444444</v>
      </c>
      <c r="K861" s="0" t="n">
        <v>2</v>
      </c>
      <c r="L861" s="0" t="n">
        <v>2</v>
      </c>
      <c r="M861" s="0" t="n">
        <v>45</v>
      </c>
      <c r="N861" s="0" t="n">
        <v>45</v>
      </c>
      <c r="O861" s="0" t="n">
        <v>3910</v>
      </c>
    </row>
    <row r="862" customFormat="false" ht="15" hidden="false" customHeight="false" outlineLevel="0" collapsed="false">
      <c r="A862" s="0" t="s">
        <v>40</v>
      </c>
      <c r="B862" s="0" t="s">
        <v>87</v>
      </c>
      <c r="C862" s="0" t="s">
        <v>142</v>
      </c>
      <c r="D862" s="0" t="s">
        <v>206</v>
      </c>
      <c r="E862" s="0" t="n">
        <v>1</v>
      </c>
      <c r="F862" s="0" t="s">
        <v>129</v>
      </c>
      <c r="G862" s="0" t="n">
        <v>18</v>
      </c>
      <c r="H862" s="0" t="s">
        <v>113</v>
      </c>
      <c r="I862" s="10" t="n">
        <v>42339</v>
      </c>
      <c r="J862" s="11" t="n">
        <v>0.513888888888889</v>
      </c>
      <c r="K862" s="0" t="n">
        <v>3</v>
      </c>
      <c r="L862" s="0" t="n">
        <v>3</v>
      </c>
      <c r="M862" s="0" t="n">
        <v>6</v>
      </c>
      <c r="N862" s="0" t="n">
        <v>6</v>
      </c>
      <c r="O862" s="0" t="n">
        <v>1512</v>
      </c>
    </row>
    <row r="863" customFormat="false" ht="15" hidden="false" customHeight="false" outlineLevel="0" collapsed="false">
      <c r="A863" s="0" t="s">
        <v>40</v>
      </c>
      <c r="B863" s="0" t="s">
        <v>87</v>
      </c>
      <c r="C863" s="0" t="s">
        <v>142</v>
      </c>
      <c r="D863" s="0" t="s">
        <v>206</v>
      </c>
      <c r="E863" s="0" t="n">
        <v>1</v>
      </c>
      <c r="F863" s="0" t="s">
        <v>129</v>
      </c>
      <c r="G863" s="0" t="n">
        <v>18</v>
      </c>
      <c r="H863" s="0" t="s">
        <v>113</v>
      </c>
      <c r="I863" s="10" t="n">
        <v>42339</v>
      </c>
      <c r="J863" s="11" t="n">
        <v>0.514583333333333</v>
      </c>
      <c r="K863" s="0" t="n">
        <v>4</v>
      </c>
      <c r="L863" s="0" t="n">
        <v>4</v>
      </c>
      <c r="M863" s="0" t="n">
        <v>4</v>
      </c>
      <c r="N863" s="0" t="n">
        <v>4</v>
      </c>
      <c r="O863" s="0" t="n">
        <v>2783</v>
      </c>
    </row>
    <row r="864" customFormat="false" ht="15" hidden="false" customHeight="false" outlineLevel="0" collapsed="false">
      <c r="A864" s="0" t="s">
        <v>40</v>
      </c>
      <c r="B864" s="0" t="s">
        <v>87</v>
      </c>
      <c r="C864" s="0" t="s">
        <v>142</v>
      </c>
      <c r="D864" s="0" t="s">
        <v>206</v>
      </c>
      <c r="E864" s="0" t="n">
        <v>1</v>
      </c>
      <c r="F864" s="0" t="s">
        <v>129</v>
      </c>
      <c r="G864" s="0" t="n">
        <v>18</v>
      </c>
      <c r="H864" s="0" t="s">
        <v>113</v>
      </c>
      <c r="I864" s="10" t="n">
        <v>42339</v>
      </c>
      <c r="J864" s="11" t="n">
        <v>0.515277777777778</v>
      </c>
      <c r="K864" s="0" t="n">
        <v>5</v>
      </c>
      <c r="L864" s="0" t="n">
        <v>5</v>
      </c>
      <c r="M864" s="0" t="n">
        <v>5</v>
      </c>
      <c r="N864" s="0" t="n">
        <v>5</v>
      </c>
      <c r="O864" s="0" t="n">
        <v>893</v>
      </c>
    </row>
    <row r="865" customFormat="false" ht="15" hidden="false" customHeight="false" outlineLevel="0" collapsed="false">
      <c r="A865" s="0" t="s">
        <v>40</v>
      </c>
      <c r="B865" s="0" t="s">
        <v>87</v>
      </c>
      <c r="C865" s="0" t="s">
        <v>142</v>
      </c>
      <c r="D865" s="0" t="s">
        <v>206</v>
      </c>
      <c r="E865" s="0" t="n">
        <v>1</v>
      </c>
      <c r="F865" s="0" t="s">
        <v>129</v>
      </c>
      <c r="G865" s="0" t="n">
        <v>18</v>
      </c>
      <c r="H865" s="0" t="s">
        <v>113</v>
      </c>
      <c r="I865" s="10" t="n">
        <v>42339</v>
      </c>
      <c r="J865" s="11" t="n">
        <v>0.516666666666667</v>
      </c>
      <c r="K865" s="0" t="n">
        <v>6</v>
      </c>
      <c r="L865" s="0" t="n">
        <v>6</v>
      </c>
      <c r="M865" s="0" t="n">
        <v>15</v>
      </c>
      <c r="N865" s="0" t="n">
        <v>1</v>
      </c>
      <c r="O865" s="0" t="n">
        <v>5448</v>
      </c>
    </row>
    <row r="866" customFormat="false" ht="15" hidden="false" customHeight="false" outlineLevel="0" collapsed="false">
      <c r="A866" s="0" t="s">
        <v>40</v>
      </c>
      <c r="B866" s="0" t="s">
        <v>87</v>
      </c>
      <c r="C866" s="0" t="s">
        <v>142</v>
      </c>
      <c r="D866" s="0" t="s">
        <v>206</v>
      </c>
      <c r="E866" s="0" t="n">
        <v>1</v>
      </c>
      <c r="F866" s="0" t="s">
        <v>129</v>
      </c>
      <c r="G866" s="0" t="n">
        <v>18</v>
      </c>
      <c r="H866" s="0" t="s">
        <v>113</v>
      </c>
      <c r="I866" s="10" t="n">
        <v>42339</v>
      </c>
      <c r="J866" s="11" t="n">
        <v>0.516666666666667</v>
      </c>
      <c r="K866" s="0" t="n">
        <v>7</v>
      </c>
      <c r="L866" s="0" t="n">
        <v>7</v>
      </c>
      <c r="M866" s="0" t="n">
        <v>345</v>
      </c>
      <c r="N866" s="0" t="n">
        <v>45</v>
      </c>
      <c r="O866" s="0" t="n">
        <v>7111</v>
      </c>
    </row>
    <row r="867" customFormat="false" ht="15" hidden="false" customHeight="false" outlineLevel="0" collapsed="false">
      <c r="A867" s="0" t="s">
        <v>40</v>
      </c>
      <c r="B867" s="0" t="s">
        <v>87</v>
      </c>
      <c r="C867" s="0" t="s">
        <v>142</v>
      </c>
      <c r="D867" s="0" t="s">
        <v>206</v>
      </c>
      <c r="E867" s="0" t="n">
        <v>1</v>
      </c>
      <c r="F867" s="0" t="s">
        <v>129</v>
      </c>
      <c r="G867" s="0" t="n">
        <v>18</v>
      </c>
      <c r="H867" s="0" t="s">
        <v>113</v>
      </c>
      <c r="I867" s="10" t="n">
        <v>42339</v>
      </c>
      <c r="J867" s="11" t="n">
        <v>0.518055555555556</v>
      </c>
      <c r="K867" s="0" t="n">
        <v>8</v>
      </c>
      <c r="L867" s="0" t="n">
        <v>8</v>
      </c>
      <c r="M867" s="0" t="n">
        <v>24</v>
      </c>
      <c r="N867" s="0" t="n">
        <v>1234</v>
      </c>
      <c r="O867" s="0" t="n">
        <v>4515</v>
      </c>
    </row>
    <row r="868" customFormat="false" ht="15" hidden="false" customHeight="false" outlineLevel="0" collapsed="false">
      <c r="A868" s="0" t="s">
        <v>40</v>
      </c>
      <c r="B868" s="0" t="s">
        <v>87</v>
      </c>
      <c r="C868" s="0" t="s">
        <v>142</v>
      </c>
      <c r="D868" s="0" t="s">
        <v>206</v>
      </c>
      <c r="E868" s="0" t="n">
        <v>1</v>
      </c>
      <c r="F868" s="0" t="s">
        <v>129</v>
      </c>
      <c r="G868" s="0" t="n">
        <v>18</v>
      </c>
      <c r="H868" s="0" t="s">
        <v>113</v>
      </c>
      <c r="I868" s="10" t="n">
        <v>42339</v>
      </c>
      <c r="J868" s="11" t="n">
        <v>0.51875</v>
      </c>
      <c r="K868" s="0" t="n">
        <v>9</v>
      </c>
      <c r="L868" s="0" t="n">
        <v>9</v>
      </c>
      <c r="M868" s="0" t="n">
        <v>6</v>
      </c>
      <c r="N868" s="0" t="n">
        <v>2</v>
      </c>
      <c r="O868" s="0" t="n">
        <v>3695</v>
      </c>
    </row>
    <row r="869" customFormat="false" ht="15" hidden="false" customHeight="false" outlineLevel="0" collapsed="false">
      <c r="A869" s="0" t="s">
        <v>40</v>
      </c>
      <c r="B869" s="0" t="s">
        <v>87</v>
      </c>
      <c r="C869" s="0" t="s">
        <v>142</v>
      </c>
      <c r="D869" s="0" t="s">
        <v>206</v>
      </c>
      <c r="E869" s="0" t="n">
        <v>1</v>
      </c>
      <c r="F869" s="0" t="s">
        <v>129</v>
      </c>
      <c r="G869" s="0" t="n">
        <v>18</v>
      </c>
      <c r="H869" s="0" t="s">
        <v>113</v>
      </c>
      <c r="I869" s="10" t="n">
        <v>42339</v>
      </c>
      <c r="J869" s="11" t="n">
        <v>0.519444444444444</v>
      </c>
      <c r="K869" s="0" t="n">
        <v>10</v>
      </c>
      <c r="L869" s="0" t="n">
        <v>10</v>
      </c>
      <c r="M869" s="0" t="n">
        <v>4</v>
      </c>
      <c r="N869" s="0" t="n">
        <v>4</v>
      </c>
      <c r="O869" s="0" t="n">
        <v>987</v>
      </c>
    </row>
    <row r="870" customFormat="false" ht="15" hidden="false" customHeight="false" outlineLevel="0" collapsed="false">
      <c r="A870" s="0" t="s">
        <v>40</v>
      </c>
      <c r="B870" s="0" t="s">
        <v>87</v>
      </c>
      <c r="C870" s="0" t="s">
        <v>142</v>
      </c>
      <c r="D870" s="0" t="s">
        <v>206</v>
      </c>
      <c r="E870" s="0" t="n">
        <v>1</v>
      </c>
      <c r="F870" s="0" t="s">
        <v>129</v>
      </c>
      <c r="G870" s="0" t="n">
        <v>18</v>
      </c>
      <c r="H870" s="0" t="s">
        <v>113</v>
      </c>
      <c r="I870" s="10" t="n">
        <v>42339</v>
      </c>
      <c r="J870" s="11" t="n">
        <v>0.519444444444444</v>
      </c>
      <c r="K870" s="0" t="n">
        <v>11</v>
      </c>
      <c r="L870" s="0" t="n">
        <v>11</v>
      </c>
      <c r="M870" s="0" t="n">
        <v>25</v>
      </c>
      <c r="N870" s="0" t="n">
        <v>2</v>
      </c>
      <c r="O870" s="0" t="n">
        <v>3163</v>
      </c>
    </row>
    <row r="871" customFormat="false" ht="15" hidden="false" customHeight="false" outlineLevel="0" collapsed="false">
      <c r="A871" s="0" t="s">
        <v>40</v>
      </c>
      <c r="B871" s="0" t="s">
        <v>87</v>
      </c>
      <c r="C871" s="0" t="s">
        <v>142</v>
      </c>
      <c r="D871" s="0" t="s">
        <v>206</v>
      </c>
      <c r="E871" s="0" t="n">
        <v>1</v>
      </c>
      <c r="F871" s="0" t="s">
        <v>129</v>
      </c>
      <c r="G871" s="0" t="n">
        <v>18</v>
      </c>
      <c r="H871" s="0" t="s">
        <v>113</v>
      </c>
      <c r="I871" s="10" t="n">
        <v>42339</v>
      </c>
      <c r="J871" s="11" t="n">
        <v>0.520138888888889</v>
      </c>
      <c r="K871" s="0" t="n">
        <v>12</v>
      </c>
      <c r="L871" s="0" t="n">
        <v>12</v>
      </c>
      <c r="M871" s="0" t="n">
        <v>5</v>
      </c>
      <c r="N871" s="0" t="n">
        <v>6</v>
      </c>
      <c r="O871" s="0" t="n">
        <v>3696</v>
      </c>
    </row>
    <row r="872" customFormat="false" ht="15" hidden="false" customHeight="false" outlineLevel="0" collapsed="false">
      <c r="A872" s="0" t="s">
        <v>40</v>
      </c>
      <c r="B872" s="0" t="s">
        <v>87</v>
      </c>
      <c r="C872" s="0" t="s">
        <v>142</v>
      </c>
      <c r="D872" s="0" t="s">
        <v>206</v>
      </c>
      <c r="E872" s="0" t="n">
        <v>1</v>
      </c>
      <c r="F872" s="0" t="s">
        <v>129</v>
      </c>
      <c r="G872" s="0" t="n">
        <v>18</v>
      </c>
      <c r="H872" s="0" t="s">
        <v>113</v>
      </c>
      <c r="I872" s="10" t="n">
        <v>42339</v>
      </c>
      <c r="J872" s="11" t="n">
        <v>0.520833333333333</v>
      </c>
      <c r="K872" s="0" t="n">
        <v>13</v>
      </c>
      <c r="L872" s="0" t="n">
        <v>13</v>
      </c>
      <c r="M872" s="0" t="n">
        <v>34</v>
      </c>
      <c r="N872" s="0" t="n">
        <v>5</v>
      </c>
      <c r="O872" s="0" t="n">
        <v>2660</v>
      </c>
    </row>
    <row r="873" customFormat="false" ht="15" hidden="false" customHeight="false" outlineLevel="0" collapsed="false">
      <c r="A873" s="0" t="s">
        <v>40</v>
      </c>
      <c r="B873" s="0" t="s">
        <v>87</v>
      </c>
      <c r="C873" s="0" t="s">
        <v>142</v>
      </c>
      <c r="D873" s="0" t="s">
        <v>206</v>
      </c>
      <c r="E873" s="0" t="n">
        <v>1</v>
      </c>
      <c r="F873" s="0" t="s">
        <v>129</v>
      </c>
      <c r="G873" s="0" t="n">
        <v>18</v>
      </c>
      <c r="H873" s="0" t="s">
        <v>113</v>
      </c>
      <c r="I873" s="10" t="n">
        <v>42339</v>
      </c>
      <c r="J873" s="11" t="n">
        <v>0.521527777777778</v>
      </c>
      <c r="K873" s="0" t="n">
        <v>14</v>
      </c>
      <c r="L873" s="0" t="n">
        <v>14</v>
      </c>
      <c r="M873" s="0" t="n">
        <v>35</v>
      </c>
      <c r="N873" s="0" t="n">
        <v>5</v>
      </c>
      <c r="O873" s="0" t="n">
        <v>2924</v>
      </c>
    </row>
    <row r="874" customFormat="false" ht="15" hidden="false" customHeight="false" outlineLevel="0" collapsed="false">
      <c r="A874" s="0" t="s">
        <v>95</v>
      </c>
    </row>
    <row r="876" customFormat="false" ht="15" hidden="false" customHeight="false" outlineLevel="0" collapsed="false">
      <c r="A876" s="0" t="s">
        <v>96</v>
      </c>
      <c r="B876" s="0" t="s">
        <v>97</v>
      </c>
      <c r="C876" s="0" t="s">
        <v>98</v>
      </c>
      <c r="D876" s="0" t="s">
        <v>99</v>
      </c>
      <c r="E876" s="0" t="s">
        <v>100</v>
      </c>
      <c r="F876" s="0" t="s">
        <v>101</v>
      </c>
      <c r="G876" s="0" t="s">
        <v>102</v>
      </c>
      <c r="H876" s="0" t="s">
        <v>103</v>
      </c>
      <c r="I876" s="0" t="s">
        <v>104</v>
      </c>
      <c r="J876" s="0" t="s">
        <v>16</v>
      </c>
      <c r="K876" s="0" t="s">
        <v>105</v>
      </c>
      <c r="L876" s="0" t="s">
        <v>106</v>
      </c>
      <c r="M876" s="0" t="s">
        <v>107</v>
      </c>
      <c r="N876" s="0" t="s">
        <v>108</v>
      </c>
      <c r="O876" s="0" t="s">
        <v>109</v>
      </c>
    </row>
    <row r="877" customFormat="false" ht="15" hidden="false" customHeight="false" outlineLevel="0" collapsed="false">
      <c r="A877" s="0" t="s">
        <v>36</v>
      </c>
      <c r="B877" s="0" t="s">
        <v>88</v>
      </c>
      <c r="C877" s="0" t="s">
        <v>142</v>
      </c>
      <c r="D877" s="0" t="s">
        <v>207</v>
      </c>
      <c r="E877" s="0" t="n">
        <v>2015</v>
      </c>
      <c r="F877" s="0" t="s">
        <v>112</v>
      </c>
      <c r="G877" s="0" t="n">
        <v>21</v>
      </c>
      <c r="H877" s="0" t="s">
        <v>117</v>
      </c>
      <c r="I877" s="10" t="n">
        <v>42341</v>
      </c>
      <c r="J877" s="11" t="n">
        <v>0.402777777777778</v>
      </c>
      <c r="K877" s="0" t="n">
        <v>1</v>
      </c>
      <c r="L877" s="0" t="n">
        <v>1</v>
      </c>
      <c r="M877" s="0" t="n">
        <v>15</v>
      </c>
      <c r="N877" s="0" t="n">
        <v>4</v>
      </c>
      <c r="O877" s="0" t="n">
        <v>2327</v>
      </c>
    </row>
    <row r="878" customFormat="false" ht="15" hidden="false" customHeight="false" outlineLevel="0" collapsed="false">
      <c r="A878" s="0" t="s">
        <v>36</v>
      </c>
      <c r="B878" s="0" t="s">
        <v>88</v>
      </c>
      <c r="C878" s="0" t="s">
        <v>142</v>
      </c>
      <c r="D878" s="0" t="s">
        <v>207</v>
      </c>
      <c r="E878" s="0" t="n">
        <v>2015</v>
      </c>
      <c r="F878" s="0" t="s">
        <v>112</v>
      </c>
      <c r="G878" s="0" t="n">
        <v>21</v>
      </c>
      <c r="H878" s="0" t="s">
        <v>117</v>
      </c>
      <c r="I878" s="10" t="n">
        <v>42341</v>
      </c>
      <c r="J878" s="11" t="n">
        <v>0.403472222222222</v>
      </c>
      <c r="K878" s="0" t="n">
        <v>2</v>
      </c>
      <c r="L878" s="0" t="n">
        <v>2</v>
      </c>
      <c r="M878" s="0" t="n">
        <v>45</v>
      </c>
      <c r="N878" s="0" t="n">
        <v>4</v>
      </c>
      <c r="O878" s="0" t="n">
        <v>2064</v>
      </c>
    </row>
    <row r="879" customFormat="false" ht="15" hidden="false" customHeight="false" outlineLevel="0" collapsed="false">
      <c r="A879" s="0" t="s">
        <v>36</v>
      </c>
      <c r="B879" s="0" t="s">
        <v>88</v>
      </c>
      <c r="C879" s="0" t="s">
        <v>142</v>
      </c>
      <c r="D879" s="0" t="s">
        <v>207</v>
      </c>
      <c r="E879" s="0" t="n">
        <v>2015</v>
      </c>
      <c r="F879" s="0" t="s">
        <v>112</v>
      </c>
      <c r="G879" s="0" t="n">
        <v>21</v>
      </c>
      <c r="H879" s="0" t="s">
        <v>117</v>
      </c>
      <c r="I879" s="10" t="n">
        <v>42341</v>
      </c>
      <c r="J879" s="11" t="n">
        <v>0.403472222222222</v>
      </c>
      <c r="K879" s="0" t="n">
        <v>3</v>
      </c>
      <c r="L879" s="0" t="n">
        <v>3</v>
      </c>
      <c r="M879" s="0" t="n">
        <v>6</v>
      </c>
      <c r="N879" s="0" t="n">
        <v>4</v>
      </c>
      <c r="O879" s="0" t="n">
        <v>2154</v>
      </c>
    </row>
    <row r="880" customFormat="false" ht="15" hidden="false" customHeight="false" outlineLevel="0" collapsed="false">
      <c r="A880" s="0" t="s">
        <v>36</v>
      </c>
      <c r="B880" s="0" t="s">
        <v>88</v>
      </c>
      <c r="C880" s="0" t="s">
        <v>142</v>
      </c>
      <c r="D880" s="0" t="s">
        <v>207</v>
      </c>
      <c r="E880" s="0" t="n">
        <v>2015</v>
      </c>
      <c r="F880" s="0" t="s">
        <v>112</v>
      </c>
      <c r="G880" s="0" t="n">
        <v>21</v>
      </c>
      <c r="H880" s="0" t="s">
        <v>117</v>
      </c>
      <c r="I880" s="10" t="n">
        <v>42341</v>
      </c>
      <c r="J880" s="11" t="n">
        <v>0.404166666666667</v>
      </c>
      <c r="K880" s="0" t="n">
        <v>4</v>
      </c>
      <c r="L880" s="0" t="n">
        <v>4</v>
      </c>
      <c r="M880" s="0" t="n">
        <v>4</v>
      </c>
      <c r="N880" s="0" t="n">
        <v>1</v>
      </c>
      <c r="O880" s="0" t="n">
        <v>3713</v>
      </c>
    </row>
    <row r="881" customFormat="false" ht="15" hidden="false" customHeight="false" outlineLevel="0" collapsed="false">
      <c r="A881" s="0" t="s">
        <v>36</v>
      </c>
      <c r="B881" s="0" t="s">
        <v>88</v>
      </c>
      <c r="C881" s="0" t="s">
        <v>142</v>
      </c>
      <c r="D881" s="0" t="s">
        <v>207</v>
      </c>
      <c r="E881" s="0" t="n">
        <v>2015</v>
      </c>
      <c r="F881" s="0" t="s">
        <v>112</v>
      </c>
      <c r="G881" s="0" t="n">
        <v>21</v>
      </c>
      <c r="H881" s="0" t="s">
        <v>117</v>
      </c>
      <c r="I881" s="10" t="n">
        <v>42341</v>
      </c>
      <c r="J881" s="11" t="n">
        <v>0.404861111111111</v>
      </c>
      <c r="K881" s="0" t="n">
        <v>5</v>
      </c>
      <c r="L881" s="0" t="n">
        <v>5</v>
      </c>
      <c r="M881" s="0" t="n">
        <v>5</v>
      </c>
      <c r="N881" s="0" t="n">
        <v>1</v>
      </c>
      <c r="O881" s="0" t="n">
        <v>2146</v>
      </c>
    </row>
    <row r="882" customFormat="false" ht="15" hidden="false" customHeight="false" outlineLevel="0" collapsed="false">
      <c r="A882" s="0" t="s">
        <v>36</v>
      </c>
      <c r="B882" s="0" t="s">
        <v>88</v>
      </c>
      <c r="C882" s="0" t="s">
        <v>142</v>
      </c>
      <c r="D882" s="0" t="s">
        <v>207</v>
      </c>
      <c r="E882" s="0" t="n">
        <v>2015</v>
      </c>
      <c r="F882" s="0" t="s">
        <v>112</v>
      </c>
      <c r="G882" s="0" t="n">
        <v>21</v>
      </c>
      <c r="H882" s="0" t="s">
        <v>117</v>
      </c>
      <c r="I882" s="10" t="n">
        <v>42341</v>
      </c>
      <c r="J882" s="11" t="n">
        <v>0.404861111111111</v>
      </c>
      <c r="K882" s="0" t="n">
        <v>6</v>
      </c>
      <c r="L882" s="0" t="n">
        <v>6</v>
      </c>
      <c r="M882" s="0" t="n">
        <v>15</v>
      </c>
      <c r="N882" s="0" t="n">
        <v>5</v>
      </c>
      <c r="O882" s="0" t="n">
        <v>2944</v>
      </c>
    </row>
    <row r="883" customFormat="false" ht="15" hidden="false" customHeight="false" outlineLevel="0" collapsed="false">
      <c r="A883" s="0" t="s">
        <v>36</v>
      </c>
      <c r="B883" s="0" t="s">
        <v>88</v>
      </c>
      <c r="C883" s="0" t="s">
        <v>142</v>
      </c>
      <c r="D883" s="0" t="s">
        <v>207</v>
      </c>
      <c r="E883" s="0" t="n">
        <v>2015</v>
      </c>
      <c r="F883" s="0" t="s">
        <v>112</v>
      </c>
      <c r="G883" s="0" t="n">
        <v>21</v>
      </c>
      <c r="H883" s="0" t="s">
        <v>117</v>
      </c>
      <c r="I883" s="10" t="n">
        <v>42341</v>
      </c>
      <c r="J883" s="11" t="n">
        <v>0.405555555555555</v>
      </c>
      <c r="K883" s="0" t="n">
        <v>7</v>
      </c>
      <c r="L883" s="0" t="n">
        <v>7</v>
      </c>
      <c r="M883" s="0" t="n">
        <v>345</v>
      </c>
      <c r="N883" s="0" t="n">
        <v>5</v>
      </c>
      <c r="O883" s="0" t="n">
        <v>1056</v>
      </c>
    </row>
    <row r="884" customFormat="false" ht="15" hidden="false" customHeight="false" outlineLevel="0" collapsed="false">
      <c r="A884" s="0" t="s">
        <v>36</v>
      </c>
      <c r="B884" s="0" t="s">
        <v>88</v>
      </c>
      <c r="C884" s="0" t="s">
        <v>142</v>
      </c>
      <c r="D884" s="0" t="s">
        <v>207</v>
      </c>
      <c r="E884" s="0" t="n">
        <v>2015</v>
      </c>
      <c r="F884" s="0" t="s">
        <v>112</v>
      </c>
      <c r="G884" s="0" t="n">
        <v>21</v>
      </c>
      <c r="H884" s="0" t="s">
        <v>117</v>
      </c>
      <c r="I884" s="10" t="n">
        <v>42341</v>
      </c>
      <c r="J884" s="11" t="n">
        <v>0.405555555555555</v>
      </c>
      <c r="K884" s="0" t="n">
        <v>8</v>
      </c>
      <c r="L884" s="0" t="n">
        <v>8</v>
      </c>
      <c r="M884" s="0" t="n">
        <v>24</v>
      </c>
      <c r="N884" s="0" t="n">
        <v>4</v>
      </c>
      <c r="O884" s="0" t="n">
        <v>1960</v>
      </c>
    </row>
    <row r="885" customFormat="false" ht="15" hidden="false" customHeight="false" outlineLevel="0" collapsed="false">
      <c r="A885" s="0" t="s">
        <v>36</v>
      </c>
      <c r="B885" s="0" t="s">
        <v>88</v>
      </c>
      <c r="C885" s="0" t="s">
        <v>142</v>
      </c>
      <c r="D885" s="0" t="s">
        <v>207</v>
      </c>
      <c r="E885" s="0" t="n">
        <v>2015</v>
      </c>
      <c r="F885" s="0" t="s">
        <v>112</v>
      </c>
      <c r="G885" s="0" t="n">
        <v>21</v>
      </c>
      <c r="H885" s="0" t="s">
        <v>117</v>
      </c>
      <c r="I885" s="10" t="n">
        <v>42341</v>
      </c>
      <c r="J885" s="11" t="n">
        <v>0.40625</v>
      </c>
      <c r="K885" s="0" t="n">
        <v>9</v>
      </c>
      <c r="L885" s="0" t="n">
        <v>9</v>
      </c>
      <c r="M885" s="0" t="n">
        <v>6</v>
      </c>
      <c r="N885" s="0" t="n">
        <v>5</v>
      </c>
      <c r="O885" s="0" t="n">
        <v>2048</v>
      </c>
    </row>
    <row r="886" customFormat="false" ht="15" hidden="false" customHeight="false" outlineLevel="0" collapsed="false">
      <c r="A886" s="0" t="s">
        <v>36</v>
      </c>
      <c r="B886" s="0" t="s">
        <v>88</v>
      </c>
      <c r="C886" s="0" t="s">
        <v>142</v>
      </c>
      <c r="D886" s="0" t="s">
        <v>207</v>
      </c>
      <c r="E886" s="0" t="n">
        <v>2015</v>
      </c>
      <c r="F886" s="0" t="s">
        <v>112</v>
      </c>
      <c r="G886" s="0" t="n">
        <v>21</v>
      </c>
      <c r="H886" s="0" t="s">
        <v>117</v>
      </c>
      <c r="I886" s="10" t="n">
        <v>42341</v>
      </c>
      <c r="J886" s="11" t="n">
        <v>0.40625</v>
      </c>
      <c r="K886" s="0" t="n">
        <v>10</v>
      </c>
      <c r="L886" s="0" t="n">
        <v>10</v>
      </c>
      <c r="M886" s="0" t="n">
        <v>4</v>
      </c>
      <c r="N886" s="0" t="n">
        <v>1</v>
      </c>
      <c r="O886" s="0" t="n">
        <v>2205</v>
      </c>
    </row>
    <row r="887" customFormat="false" ht="15" hidden="false" customHeight="false" outlineLevel="0" collapsed="false">
      <c r="A887" s="0" t="s">
        <v>36</v>
      </c>
      <c r="B887" s="0" t="s">
        <v>88</v>
      </c>
      <c r="C887" s="0" t="s">
        <v>142</v>
      </c>
      <c r="D887" s="0" t="s">
        <v>207</v>
      </c>
      <c r="E887" s="0" t="n">
        <v>2015</v>
      </c>
      <c r="F887" s="0" t="s">
        <v>112</v>
      </c>
      <c r="G887" s="0" t="n">
        <v>21</v>
      </c>
      <c r="H887" s="0" t="s">
        <v>117</v>
      </c>
      <c r="I887" s="10" t="n">
        <v>42341</v>
      </c>
      <c r="J887" s="11" t="n">
        <v>0.406944444444444</v>
      </c>
      <c r="K887" s="0" t="n">
        <v>11</v>
      </c>
      <c r="L887" s="0" t="n">
        <v>11</v>
      </c>
      <c r="M887" s="0" t="n">
        <v>25</v>
      </c>
      <c r="N887" s="0" t="n">
        <v>6</v>
      </c>
      <c r="O887" s="0" t="n">
        <v>1092</v>
      </c>
    </row>
    <row r="888" customFormat="false" ht="15" hidden="false" customHeight="false" outlineLevel="0" collapsed="false">
      <c r="A888" s="0" t="s">
        <v>36</v>
      </c>
      <c r="B888" s="0" t="s">
        <v>88</v>
      </c>
      <c r="C888" s="0" t="s">
        <v>142</v>
      </c>
      <c r="D888" s="0" t="s">
        <v>207</v>
      </c>
      <c r="E888" s="0" t="n">
        <v>2015</v>
      </c>
      <c r="F888" s="0" t="s">
        <v>112</v>
      </c>
      <c r="G888" s="0" t="n">
        <v>21</v>
      </c>
      <c r="H888" s="0" t="s">
        <v>117</v>
      </c>
      <c r="I888" s="10" t="n">
        <v>42341</v>
      </c>
      <c r="J888" s="11" t="n">
        <v>0.407638888888889</v>
      </c>
      <c r="K888" s="0" t="n">
        <v>12</v>
      </c>
      <c r="L888" s="0" t="n">
        <v>12</v>
      </c>
      <c r="M888" s="0" t="n">
        <v>5</v>
      </c>
      <c r="N888" s="0" t="n">
        <v>3</v>
      </c>
      <c r="O888" s="0" t="n">
        <v>2952</v>
      </c>
    </row>
    <row r="889" customFormat="false" ht="15" hidden="false" customHeight="false" outlineLevel="0" collapsed="false">
      <c r="A889" s="0" t="s">
        <v>36</v>
      </c>
      <c r="B889" s="0" t="s">
        <v>88</v>
      </c>
      <c r="C889" s="0" t="s">
        <v>142</v>
      </c>
      <c r="D889" s="0" t="s">
        <v>207</v>
      </c>
      <c r="E889" s="0" t="n">
        <v>2015</v>
      </c>
      <c r="F889" s="0" t="s">
        <v>112</v>
      </c>
      <c r="G889" s="0" t="n">
        <v>21</v>
      </c>
      <c r="H889" s="0" t="s">
        <v>117</v>
      </c>
      <c r="I889" s="10" t="n">
        <v>42341</v>
      </c>
      <c r="J889" s="11" t="n">
        <v>0.408333333333333</v>
      </c>
      <c r="K889" s="0" t="n">
        <v>13</v>
      </c>
      <c r="L889" s="0" t="n">
        <v>13</v>
      </c>
      <c r="M889" s="0" t="n">
        <v>34</v>
      </c>
      <c r="N889" s="0" t="n">
        <v>4</v>
      </c>
      <c r="O889" s="0" t="n">
        <v>2816</v>
      </c>
    </row>
    <row r="890" customFormat="false" ht="15" hidden="false" customHeight="false" outlineLevel="0" collapsed="false">
      <c r="A890" s="0" t="s">
        <v>36</v>
      </c>
      <c r="B890" s="0" t="s">
        <v>88</v>
      </c>
      <c r="C890" s="0" t="s">
        <v>142</v>
      </c>
      <c r="D890" s="0" t="s">
        <v>207</v>
      </c>
      <c r="E890" s="0" t="n">
        <v>2015</v>
      </c>
      <c r="F890" s="0" t="s">
        <v>112</v>
      </c>
      <c r="G890" s="0" t="n">
        <v>21</v>
      </c>
      <c r="H890" s="0" t="s">
        <v>117</v>
      </c>
      <c r="I890" s="10" t="n">
        <v>42341</v>
      </c>
      <c r="J890" s="11" t="n">
        <v>0.408333333333333</v>
      </c>
      <c r="K890" s="0" t="n">
        <v>14</v>
      </c>
      <c r="L890" s="0" t="n">
        <v>14</v>
      </c>
      <c r="M890" s="0" t="n">
        <v>35</v>
      </c>
      <c r="N890" s="0" t="n">
        <v>3</v>
      </c>
      <c r="O890" s="0" t="n">
        <v>1933</v>
      </c>
    </row>
    <row r="891" customFormat="false" ht="15" hidden="false" customHeight="false" outlineLevel="0" collapsed="false">
      <c r="A891" s="0" t="s">
        <v>95</v>
      </c>
    </row>
    <row r="893" customFormat="false" ht="15" hidden="false" customHeight="false" outlineLevel="0" collapsed="false">
      <c r="A893" s="0" t="s">
        <v>96</v>
      </c>
      <c r="B893" s="0" t="s">
        <v>97</v>
      </c>
      <c r="C893" s="0" t="s">
        <v>98</v>
      </c>
      <c r="D893" s="0" t="s">
        <v>99</v>
      </c>
      <c r="E893" s="0" t="s">
        <v>100</v>
      </c>
      <c r="F893" s="0" t="s">
        <v>101</v>
      </c>
      <c r="G893" s="0" t="s">
        <v>102</v>
      </c>
      <c r="H893" s="0" t="s">
        <v>103</v>
      </c>
      <c r="I893" s="0" t="s">
        <v>104</v>
      </c>
      <c r="J893" s="0" t="s">
        <v>16</v>
      </c>
      <c r="K893" s="0" t="s">
        <v>105</v>
      </c>
      <c r="L893" s="0" t="s">
        <v>106</v>
      </c>
      <c r="M893" s="0" t="s">
        <v>107</v>
      </c>
      <c r="N893" s="0" t="s">
        <v>108</v>
      </c>
      <c r="O893" s="0" t="s">
        <v>109</v>
      </c>
    </row>
    <row r="894" customFormat="false" ht="15" hidden="false" customHeight="false" outlineLevel="0" collapsed="false">
      <c r="A894" s="0" t="s">
        <v>38</v>
      </c>
      <c r="B894" s="0" t="s">
        <v>89</v>
      </c>
      <c r="C894" s="0" t="s">
        <v>142</v>
      </c>
      <c r="D894" s="0" t="s">
        <v>208</v>
      </c>
      <c r="E894" s="0" t="s">
        <v>209</v>
      </c>
      <c r="F894" s="0" t="s">
        <v>112</v>
      </c>
      <c r="G894" s="0" t="n">
        <v>41</v>
      </c>
      <c r="H894" s="0" t="s">
        <v>117</v>
      </c>
      <c r="I894" s="10" t="n">
        <v>42341</v>
      </c>
      <c r="J894" s="11" t="n">
        <v>0.44375</v>
      </c>
      <c r="K894" s="0" t="n">
        <v>1</v>
      </c>
      <c r="L894" s="0" t="n">
        <v>1</v>
      </c>
      <c r="M894" s="0" t="n">
        <v>15</v>
      </c>
      <c r="N894" s="0" t="n">
        <v>1</v>
      </c>
      <c r="O894" s="0" t="n">
        <v>5258</v>
      </c>
    </row>
    <row r="895" customFormat="false" ht="15" hidden="false" customHeight="false" outlineLevel="0" collapsed="false">
      <c r="A895" s="0" t="s">
        <v>38</v>
      </c>
      <c r="B895" s="0" t="s">
        <v>89</v>
      </c>
      <c r="C895" s="0" t="s">
        <v>142</v>
      </c>
      <c r="D895" s="0" t="s">
        <v>208</v>
      </c>
      <c r="E895" s="0" t="s">
        <v>209</v>
      </c>
      <c r="F895" s="0" t="s">
        <v>112</v>
      </c>
      <c r="G895" s="0" t="n">
        <v>41</v>
      </c>
      <c r="H895" s="0" t="s">
        <v>117</v>
      </c>
      <c r="I895" s="10" t="n">
        <v>42341</v>
      </c>
      <c r="J895" s="11" t="n">
        <v>0.444444444444444</v>
      </c>
      <c r="K895" s="0" t="n">
        <v>2</v>
      </c>
      <c r="L895" s="0" t="n">
        <v>2</v>
      </c>
      <c r="M895" s="0" t="n">
        <v>45</v>
      </c>
      <c r="N895" s="0" t="n">
        <v>1</v>
      </c>
      <c r="O895" s="0" t="n">
        <v>4267</v>
      </c>
    </row>
    <row r="896" customFormat="false" ht="15" hidden="false" customHeight="false" outlineLevel="0" collapsed="false">
      <c r="A896" s="0" t="s">
        <v>38</v>
      </c>
      <c r="B896" s="0" t="s">
        <v>89</v>
      </c>
      <c r="C896" s="0" t="s">
        <v>142</v>
      </c>
      <c r="D896" s="0" t="s">
        <v>208</v>
      </c>
      <c r="E896" s="0" t="s">
        <v>209</v>
      </c>
      <c r="F896" s="0" t="s">
        <v>112</v>
      </c>
      <c r="G896" s="0" t="n">
        <v>41</v>
      </c>
      <c r="H896" s="0" t="s">
        <v>117</v>
      </c>
      <c r="I896" s="10" t="n">
        <v>42341</v>
      </c>
      <c r="J896" s="11" t="n">
        <v>0.445833333333333</v>
      </c>
      <c r="K896" s="0" t="n">
        <v>3</v>
      </c>
      <c r="L896" s="0" t="n">
        <v>3</v>
      </c>
      <c r="M896" s="0" t="n">
        <v>6</v>
      </c>
      <c r="N896" s="0" t="n">
        <v>4</v>
      </c>
      <c r="O896" s="0" t="n">
        <v>6984</v>
      </c>
    </row>
    <row r="897" customFormat="false" ht="15" hidden="false" customHeight="false" outlineLevel="0" collapsed="false">
      <c r="A897" s="0" t="s">
        <v>38</v>
      </c>
      <c r="B897" s="0" t="s">
        <v>89</v>
      </c>
      <c r="C897" s="0" t="s">
        <v>142</v>
      </c>
      <c r="D897" s="0" t="s">
        <v>208</v>
      </c>
      <c r="E897" s="0" t="s">
        <v>209</v>
      </c>
      <c r="F897" s="0" t="s">
        <v>112</v>
      </c>
      <c r="G897" s="0" t="n">
        <v>41</v>
      </c>
      <c r="H897" s="0" t="s">
        <v>117</v>
      </c>
      <c r="I897" s="10" t="n">
        <v>42341</v>
      </c>
      <c r="J897" s="11" t="n">
        <v>0.446527777777778</v>
      </c>
      <c r="K897" s="0" t="n">
        <v>4</v>
      </c>
      <c r="L897" s="0" t="n">
        <v>4</v>
      </c>
      <c r="M897" s="0" t="n">
        <v>4</v>
      </c>
      <c r="N897" s="0" t="n">
        <v>4</v>
      </c>
      <c r="O897" s="0" t="n">
        <v>2220</v>
      </c>
    </row>
    <row r="898" customFormat="false" ht="15" hidden="false" customHeight="false" outlineLevel="0" collapsed="false">
      <c r="A898" s="0" t="s">
        <v>38</v>
      </c>
      <c r="B898" s="0" t="s">
        <v>89</v>
      </c>
      <c r="C898" s="0" t="s">
        <v>142</v>
      </c>
      <c r="D898" s="0" t="s">
        <v>208</v>
      </c>
      <c r="E898" s="0" t="s">
        <v>209</v>
      </c>
      <c r="F898" s="0" t="s">
        <v>112</v>
      </c>
      <c r="G898" s="0" t="n">
        <v>41</v>
      </c>
      <c r="H898" s="0" t="s">
        <v>117</v>
      </c>
      <c r="I898" s="10" t="n">
        <v>42341</v>
      </c>
      <c r="J898" s="11" t="n">
        <v>0.447916666666667</v>
      </c>
      <c r="K898" s="0" t="n">
        <v>5</v>
      </c>
      <c r="L898" s="0" t="n">
        <v>5</v>
      </c>
      <c r="M898" s="0" t="n">
        <v>5</v>
      </c>
      <c r="N898" s="0" t="n">
        <v>4</v>
      </c>
      <c r="O898" s="0" t="n">
        <v>4655</v>
      </c>
    </row>
    <row r="899" customFormat="false" ht="15" hidden="false" customHeight="false" outlineLevel="0" collapsed="false">
      <c r="A899" s="0" t="s">
        <v>38</v>
      </c>
      <c r="B899" s="0" t="s">
        <v>89</v>
      </c>
      <c r="C899" s="0" t="s">
        <v>142</v>
      </c>
      <c r="D899" s="0" t="s">
        <v>208</v>
      </c>
      <c r="E899" s="0" t="s">
        <v>209</v>
      </c>
      <c r="F899" s="0" t="s">
        <v>112</v>
      </c>
      <c r="G899" s="0" t="n">
        <v>41</v>
      </c>
      <c r="H899" s="0" t="s">
        <v>117</v>
      </c>
      <c r="I899" s="10" t="n">
        <v>42341</v>
      </c>
      <c r="J899" s="11" t="n">
        <v>0.449305555555556</v>
      </c>
      <c r="K899" s="0" t="n">
        <v>6</v>
      </c>
      <c r="L899" s="0" t="n">
        <v>6</v>
      </c>
      <c r="M899" s="0" t="n">
        <v>15</v>
      </c>
      <c r="N899" s="0" t="n">
        <v>6</v>
      </c>
      <c r="O899" s="0" t="n">
        <v>4095</v>
      </c>
    </row>
    <row r="900" customFormat="false" ht="15" hidden="false" customHeight="false" outlineLevel="0" collapsed="false">
      <c r="A900" s="0" t="s">
        <v>38</v>
      </c>
      <c r="B900" s="0" t="s">
        <v>89</v>
      </c>
      <c r="C900" s="0" t="s">
        <v>142</v>
      </c>
      <c r="D900" s="0" t="s">
        <v>208</v>
      </c>
      <c r="E900" s="0" t="s">
        <v>209</v>
      </c>
      <c r="F900" s="0" t="s">
        <v>112</v>
      </c>
      <c r="G900" s="0" t="n">
        <v>41</v>
      </c>
      <c r="H900" s="0" t="s">
        <v>117</v>
      </c>
      <c r="I900" s="10" t="n">
        <v>42341</v>
      </c>
      <c r="J900" s="11" t="n">
        <v>0.45</v>
      </c>
      <c r="K900" s="0" t="n">
        <v>7</v>
      </c>
      <c r="L900" s="0" t="n">
        <v>7</v>
      </c>
      <c r="M900" s="0" t="n">
        <v>345</v>
      </c>
      <c r="N900" s="0" t="n">
        <v>3</v>
      </c>
      <c r="O900" s="0" t="n">
        <v>3916</v>
      </c>
    </row>
    <row r="901" customFormat="false" ht="15" hidden="false" customHeight="false" outlineLevel="0" collapsed="false">
      <c r="A901" s="0" t="s">
        <v>38</v>
      </c>
      <c r="B901" s="0" t="s">
        <v>89</v>
      </c>
      <c r="C901" s="0" t="s">
        <v>142</v>
      </c>
      <c r="D901" s="0" t="s">
        <v>208</v>
      </c>
      <c r="E901" s="0" t="s">
        <v>209</v>
      </c>
      <c r="F901" s="0" t="s">
        <v>112</v>
      </c>
      <c r="G901" s="0" t="n">
        <v>41</v>
      </c>
      <c r="H901" s="0" t="s">
        <v>117</v>
      </c>
      <c r="I901" s="10" t="n">
        <v>42341</v>
      </c>
      <c r="J901" s="11" t="n">
        <v>0.450694444444444</v>
      </c>
      <c r="K901" s="0" t="n">
        <v>8</v>
      </c>
      <c r="L901" s="0" t="n">
        <v>8</v>
      </c>
      <c r="M901" s="0" t="n">
        <v>24</v>
      </c>
      <c r="N901" s="0" t="n">
        <v>5</v>
      </c>
      <c r="O901" s="0" t="n">
        <v>3959</v>
      </c>
    </row>
    <row r="902" customFormat="false" ht="15" hidden="false" customHeight="false" outlineLevel="0" collapsed="false">
      <c r="A902" s="0" t="s">
        <v>38</v>
      </c>
      <c r="B902" s="0" t="s">
        <v>89</v>
      </c>
      <c r="C902" s="0" t="s">
        <v>142</v>
      </c>
      <c r="D902" s="0" t="s">
        <v>208</v>
      </c>
      <c r="E902" s="0" t="s">
        <v>209</v>
      </c>
      <c r="F902" s="0" t="s">
        <v>112</v>
      </c>
      <c r="G902" s="0" t="n">
        <v>41</v>
      </c>
      <c r="H902" s="0" t="s">
        <v>117</v>
      </c>
      <c r="I902" s="10" t="n">
        <v>42341</v>
      </c>
      <c r="J902" s="11" t="n">
        <v>0.451388888888889</v>
      </c>
      <c r="K902" s="0" t="n">
        <v>9</v>
      </c>
      <c r="L902" s="0" t="n">
        <v>9</v>
      </c>
      <c r="M902" s="0" t="n">
        <v>6</v>
      </c>
      <c r="N902" s="0" t="n">
        <v>6</v>
      </c>
      <c r="O902" s="0" t="n">
        <v>2973</v>
      </c>
    </row>
    <row r="903" customFormat="false" ht="15" hidden="false" customHeight="false" outlineLevel="0" collapsed="false">
      <c r="A903" s="0" t="s">
        <v>38</v>
      </c>
      <c r="B903" s="0" t="s">
        <v>89</v>
      </c>
      <c r="C903" s="0" t="s">
        <v>142</v>
      </c>
      <c r="D903" s="0" t="s">
        <v>208</v>
      </c>
      <c r="E903" s="0" t="s">
        <v>209</v>
      </c>
      <c r="F903" s="0" t="s">
        <v>112</v>
      </c>
      <c r="G903" s="0" t="n">
        <v>41</v>
      </c>
      <c r="H903" s="0" t="s">
        <v>117</v>
      </c>
      <c r="I903" s="10" t="n">
        <v>42341</v>
      </c>
      <c r="J903" s="11" t="n">
        <v>0.453472222222222</v>
      </c>
      <c r="K903" s="0" t="n">
        <v>10</v>
      </c>
      <c r="L903" s="0" t="n">
        <v>10</v>
      </c>
      <c r="M903" s="0" t="n">
        <v>4</v>
      </c>
      <c r="N903" s="0" t="n">
        <v>5</v>
      </c>
      <c r="O903" s="0" t="n">
        <v>3901</v>
      </c>
    </row>
    <row r="904" customFormat="false" ht="15" hidden="false" customHeight="false" outlineLevel="0" collapsed="false">
      <c r="A904" s="0" t="s">
        <v>38</v>
      </c>
      <c r="B904" s="0" t="s">
        <v>89</v>
      </c>
      <c r="C904" s="0" t="s">
        <v>142</v>
      </c>
      <c r="D904" s="0" t="s">
        <v>208</v>
      </c>
      <c r="E904" s="0" t="s">
        <v>209</v>
      </c>
      <c r="F904" s="0" t="s">
        <v>112</v>
      </c>
      <c r="G904" s="0" t="n">
        <v>41</v>
      </c>
      <c r="H904" s="0" t="s">
        <v>117</v>
      </c>
      <c r="I904" s="10" t="n">
        <v>42341</v>
      </c>
      <c r="J904" s="11" t="n">
        <v>0.454166666666667</v>
      </c>
      <c r="K904" s="0" t="n">
        <v>11</v>
      </c>
      <c r="L904" s="0" t="n">
        <v>11</v>
      </c>
      <c r="M904" s="0" t="n">
        <v>25</v>
      </c>
      <c r="N904" s="0" t="n">
        <v>4</v>
      </c>
      <c r="O904" s="0" t="n">
        <v>6936</v>
      </c>
    </row>
    <row r="905" customFormat="false" ht="15" hidden="false" customHeight="false" outlineLevel="0" collapsed="false">
      <c r="A905" s="0" t="s">
        <v>38</v>
      </c>
      <c r="B905" s="0" t="s">
        <v>89</v>
      </c>
      <c r="C905" s="0" t="s">
        <v>142</v>
      </c>
      <c r="D905" s="0" t="s">
        <v>208</v>
      </c>
      <c r="E905" s="0" t="s">
        <v>209</v>
      </c>
      <c r="F905" s="0" t="s">
        <v>112</v>
      </c>
      <c r="G905" s="0" t="n">
        <v>41</v>
      </c>
      <c r="H905" s="0" t="s">
        <v>117</v>
      </c>
      <c r="I905" s="10" t="n">
        <v>42341</v>
      </c>
      <c r="J905" s="11" t="n">
        <v>0.454861111111111</v>
      </c>
      <c r="K905" s="0" t="n">
        <v>12</v>
      </c>
      <c r="L905" s="0" t="n">
        <v>12</v>
      </c>
      <c r="M905" s="0" t="n">
        <v>5</v>
      </c>
      <c r="N905" s="0" t="n">
        <v>5</v>
      </c>
      <c r="O905" s="0" t="n">
        <v>2619</v>
      </c>
    </row>
    <row r="906" customFormat="false" ht="15" hidden="false" customHeight="false" outlineLevel="0" collapsed="false">
      <c r="A906" s="0" t="s">
        <v>38</v>
      </c>
      <c r="B906" s="0" t="s">
        <v>89</v>
      </c>
      <c r="C906" s="0" t="s">
        <v>142</v>
      </c>
      <c r="D906" s="0" t="s">
        <v>208</v>
      </c>
      <c r="E906" s="0" t="s">
        <v>209</v>
      </c>
      <c r="F906" s="0" t="s">
        <v>112</v>
      </c>
      <c r="G906" s="0" t="n">
        <v>41</v>
      </c>
      <c r="H906" s="0" t="s">
        <v>117</v>
      </c>
      <c r="I906" s="10" t="n">
        <v>42341</v>
      </c>
      <c r="J906" s="11" t="n">
        <v>0.455555555555556</v>
      </c>
      <c r="K906" s="0" t="n">
        <v>13</v>
      </c>
      <c r="L906" s="0" t="n">
        <v>13</v>
      </c>
      <c r="M906" s="0" t="n">
        <v>34</v>
      </c>
      <c r="N906" s="0" t="n">
        <v>1</v>
      </c>
      <c r="O906" s="0" t="n">
        <v>4429</v>
      </c>
    </row>
    <row r="907" customFormat="false" ht="15" hidden="false" customHeight="false" outlineLevel="0" collapsed="false">
      <c r="A907" s="0" t="s">
        <v>38</v>
      </c>
      <c r="B907" s="0" t="s">
        <v>89</v>
      </c>
      <c r="C907" s="0" t="s">
        <v>142</v>
      </c>
      <c r="D907" s="0" t="s">
        <v>208</v>
      </c>
      <c r="E907" s="0" t="s">
        <v>209</v>
      </c>
      <c r="F907" s="0" t="s">
        <v>112</v>
      </c>
      <c r="G907" s="0" t="n">
        <v>41</v>
      </c>
      <c r="H907" s="0" t="s">
        <v>117</v>
      </c>
      <c r="I907" s="10" t="n">
        <v>42341</v>
      </c>
      <c r="J907" s="11" t="n">
        <v>0.45625</v>
      </c>
      <c r="K907" s="0" t="n">
        <v>14</v>
      </c>
      <c r="L907" s="0" t="n">
        <v>14</v>
      </c>
      <c r="M907" s="0" t="s">
        <v>136</v>
      </c>
      <c r="N907" s="0" t="n">
        <v>10801</v>
      </c>
    </row>
    <row r="908" customFormat="false" ht="15" hidden="false" customHeight="false" outlineLevel="0" collapsed="false">
      <c r="A908" s="0" t="s">
        <v>95</v>
      </c>
    </row>
    <row r="910" customFormat="false" ht="15" hidden="false" customHeight="false" outlineLevel="0" collapsed="false">
      <c r="A910" s="0" t="s">
        <v>96</v>
      </c>
      <c r="B910" s="0" t="s">
        <v>97</v>
      </c>
      <c r="C910" s="0" t="s">
        <v>98</v>
      </c>
      <c r="D910" s="0" t="s">
        <v>99</v>
      </c>
      <c r="E910" s="0" t="s">
        <v>100</v>
      </c>
      <c r="F910" s="0" t="s">
        <v>101</v>
      </c>
      <c r="G910" s="0" t="s">
        <v>102</v>
      </c>
      <c r="H910" s="0" t="s">
        <v>103</v>
      </c>
      <c r="I910" s="0" t="s">
        <v>104</v>
      </c>
      <c r="J910" s="0" t="s">
        <v>16</v>
      </c>
      <c r="K910" s="0" t="s">
        <v>105</v>
      </c>
      <c r="L910" s="0" t="s">
        <v>106</v>
      </c>
      <c r="M910" s="0" t="s">
        <v>107</v>
      </c>
      <c r="N910" s="0" t="s">
        <v>108</v>
      </c>
      <c r="O910" s="0" t="s">
        <v>109</v>
      </c>
    </row>
    <row r="911" customFormat="false" ht="15" hidden="false" customHeight="false" outlineLevel="0" collapsed="false">
      <c r="A911" s="0" t="s">
        <v>40</v>
      </c>
      <c r="B911" s="0" t="s">
        <v>90</v>
      </c>
      <c r="C911" s="0" t="s">
        <v>210</v>
      </c>
      <c r="D911" s="0" t="s">
        <v>211</v>
      </c>
      <c r="E911" s="0" t="n">
        <v>1</v>
      </c>
      <c r="F911" s="0" t="s">
        <v>129</v>
      </c>
      <c r="G911" s="0" t="n">
        <v>29</v>
      </c>
      <c r="H911" s="0" t="s">
        <v>113</v>
      </c>
      <c r="I911" s="10" t="n">
        <v>42341</v>
      </c>
      <c r="J911" s="11" t="n">
        <v>0.488888888888889</v>
      </c>
      <c r="K911" s="0" t="n">
        <v>1</v>
      </c>
      <c r="L911" s="0" t="n">
        <v>1</v>
      </c>
      <c r="M911" s="0" t="n">
        <v>15</v>
      </c>
      <c r="N911" s="0" t="n">
        <v>5</v>
      </c>
      <c r="O911" s="0" t="n">
        <v>5270</v>
      </c>
    </row>
    <row r="912" customFormat="false" ht="15" hidden="false" customHeight="false" outlineLevel="0" collapsed="false">
      <c r="A912" s="0" t="s">
        <v>40</v>
      </c>
      <c r="B912" s="0" t="s">
        <v>90</v>
      </c>
      <c r="C912" s="0" t="s">
        <v>210</v>
      </c>
      <c r="D912" s="0" t="s">
        <v>211</v>
      </c>
      <c r="E912" s="0" t="n">
        <v>1</v>
      </c>
      <c r="F912" s="0" t="s">
        <v>129</v>
      </c>
      <c r="G912" s="0" t="n">
        <v>29</v>
      </c>
      <c r="H912" s="0" t="s">
        <v>113</v>
      </c>
      <c r="I912" s="10" t="n">
        <v>42341</v>
      </c>
      <c r="J912" s="11" t="n">
        <v>0.489583333333333</v>
      </c>
      <c r="K912" s="0" t="n">
        <v>2</v>
      </c>
      <c r="L912" s="0" t="n">
        <v>2</v>
      </c>
      <c r="M912" s="0" t="n">
        <v>45</v>
      </c>
      <c r="N912" s="0" t="n">
        <v>12345</v>
      </c>
      <c r="O912" s="0" t="n">
        <v>4241</v>
      </c>
    </row>
    <row r="913" customFormat="false" ht="15" hidden="false" customHeight="false" outlineLevel="0" collapsed="false">
      <c r="A913" s="0" t="s">
        <v>40</v>
      </c>
      <c r="B913" s="0" t="s">
        <v>90</v>
      </c>
      <c r="C913" s="0" t="s">
        <v>210</v>
      </c>
      <c r="D913" s="0" t="s">
        <v>211</v>
      </c>
      <c r="E913" s="0" t="n">
        <v>1</v>
      </c>
      <c r="F913" s="0" t="s">
        <v>129</v>
      </c>
      <c r="G913" s="0" t="n">
        <v>29</v>
      </c>
      <c r="H913" s="0" t="s">
        <v>113</v>
      </c>
      <c r="I913" s="10" t="n">
        <v>42341</v>
      </c>
      <c r="J913" s="11" t="n">
        <v>0.490972222222222</v>
      </c>
      <c r="K913" s="0" t="n">
        <v>3</v>
      </c>
      <c r="L913" s="0" t="n">
        <v>3</v>
      </c>
      <c r="M913" s="0" t="n">
        <v>6</v>
      </c>
      <c r="N913" s="0" t="n">
        <v>3</v>
      </c>
      <c r="O913" s="0" t="n">
        <v>4092</v>
      </c>
    </row>
    <row r="914" customFormat="false" ht="15" hidden="false" customHeight="false" outlineLevel="0" collapsed="false">
      <c r="A914" s="0" t="s">
        <v>40</v>
      </c>
      <c r="B914" s="0" t="s">
        <v>90</v>
      </c>
      <c r="C914" s="0" t="s">
        <v>210</v>
      </c>
      <c r="D914" s="0" t="s">
        <v>211</v>
      </c>
      <c r="E914" s="0" t="n">
        <v>1</v>
      </c>
      <c r="F914" s="0" t="s">
        <v>129</v>
      </c>
      <c r="G914" s="0" t="n">
        <v>29</v>
      </c>
      <c r="H914" s="0" t="s">
        <v>113</v>
      </c>
      <c r="I914" s="10" t="n">
        <v>42341</v>
      </c>
      <c r="J914" s="11" t="n">
        <v>0.492361111111111</v>
      </c>
      <c r="K914" s="0" t="n">
        <v>4</v>
      </c>
      <c r="L914" s="0" t="n">
        <v>4</v>
      </c>
      <c r="M914" s="0" t="n">
        <v>4</v>
      </c>
      <c r="N914" s="0" t="n">
        <v>1234</v>
      </c>
      <c r="O914" s="0" t="n">
        <v>4283</v>
      </c>
    </row>
    <row r="915" customFormat="false" ht="15" hidden="false" customHeight="false" outlineLevel="0" collapsed="false">
      <c r="A915" s="0" t="s">
        <v>40</v>
      </c>
      <c r="B915" s="0" t="s">
        <v>90</v>
      </c>
      <c r="C915" s="0" t="s">
        <v>210</v>
      </c>
      <c r="D915" s="0" t="s">
        <v>211</v>
      </c>
      <c r="E915" s="0" t="n">
        <v>1</v>
      </c>
      <c r="F915" s="0" t="s">
        <v>129</v>
      </c>
      <c r="G915" s="0" t="n">
        <v>29</v>
      </c>
      <c r="H915" s="0" t="s">
        <v>113</v>
      </c>
      <c r="I915" s="10" t="n">
        <v>42341</v>
      </c>
      <c r="J915" s="11" t="n">
        <v>0.493055555555556</v>
      </c>
      <c r="K915" s="0" t="n">
        <v>5</v>
      </c>
      <c r="L915" s="0" t="n">
        <v>5</v>
      </c>
      <c r="M915" s="0" t="n">
        <v>5</v>
      </c>
      <c r="N915" s="0" t="n">
        <v>5</v>
      </c>
      <c r="O915" s="0" t="n">
        <v>2802</v>
      </c>
    </row>
    <row r="916" customFormat="false" ht="15" hidden="false" customHeight="false" outlineLevel="0" collapsed="false">
      <c r="A916" s="0" t="s">
        <v>40</v>
      </c>
      <c r="B916" s="0" t="s">
        <v>90</v>
      </c>
      <c r="C916" s="0" t="s">
        <v>210</v>
      </c>
      <c r="D916" s="0" t="s">
        <v>211</v>
      </c>
      <c r="E916" s="0" t="n">
        <v>1</v>
      </c>
      <c r="F916" s="0" t="s">
        <v>129</v>
      </c>
      <c r="G916" s="0" t="n">
        <v>29</v>
      </c>
      <c r="H916" s="0" t="s">
        <v>113</v>
      </c>
      <c r="I916" s="10" t="n">
        <v>42341</v>
      </c>
      <c r="J916" s="11" t="n">
        <v>0.494444444444444</v>
      </c>
      <c r="K916" s="0" t="n">
        <v>6</v>
      </c>
      <c r="L916" s="0" t="n">
        <v>6</v>
      </c>
      <c r="M916" s="0" t="n">
        <v>15</v>
      </c>
      <c r="N916" s="0" t="n">
        <v>5</v>
      </c>
      <c r="O916" s="0" t="n">
        <v>5254</v>
      </c>
    </row>
    <row r="917" customFormat="false" ht="15" hidden="false" customHeight="false" outlineLevel="0" collapsed="false">
      <c r="A917" s="0" t="s">
        <v>40</v>
      </c>
      <c r="B917" s="0" t="s">
        <v>90</v>
      </c>
      <c r="C917" s="0" t="s">
        <v>210</v>
      </c>
      <c r="D917" s="0" t="s">
        <v>211</v>
      </c>
      <c r="E917" s="0" t="n">
        <v>1</v>
      </c>
      <c r="F917" s="0" t="s">
        <v>129</v>
      </c>
      <c r="G917" s="0" t="n">
        <v>29</v>
      </c>
      <c r="H917" s="0" t="s">
        <v>113</v>
      </c>
      <c r="I917" s="10" t="n">
        <v>42341</v>
      </c>
      <c r="J917" s="11" t="n">
        <v>0.495138888888889</v>
      </c>
      <c r="K917" s="0" t="n">
        <v>7</v>
      </c>
      <c r="L917" s="0" t="n">
        <v>7</v>
      </c>
      <c r="M917" s="0" t="n">
        <v>345</v>
      </c>
      <c r="N917" s="0" t="n">
        <v>6</v>
      </c>
      <c r="O917" s="0" t="n">
        <v>5954</v>
      </c>
    </row>
    <row r="918" customFormat="false" ht="15" hidden="false" customHeight="false" outlineLevel="0" collapsed="false">
      <c r="A918" s="0" t="s">
        <v>40</v>
      </c>
      <c r="B918" s="0" t="s">
        <v>90</v>
      </c>
      <c r="C918" s="0" t="s">
        <v>210</v>
      </c>
      <c r="D918" s="0" t="s">
        <v>211</v>
      </c>
      <c r="E918" s="0" t="n">
        <v>1</v>
      </c>
      <c r="F918" s="0" t="s">
        <v>129</v>
      </c>
      <c r="G918" s="0" t="n">
        <v>29</v>
      </c>
      <c r="H918" s="0" t="s">
        <v>113</v>
      </c>
      <c r="I918" s="10" t="n">
        <v>42341</v>
      </c>
      <c r="J918" s="11" t="n">
        <v>0.495833333333333</v>
      </c>
      <c r="K918" s="0" t="n">
        <v>8</v>
      </c>
      <c r="L918" s="0" t="n">
        <v>8</v>
      </c>
      <c r="M918" s="0" t="n">
        <v>24</v>
      </c>
      <c r="N918" s="0" t="n">
        <v>5</v>
      </c>
      <c r="O918" s="0" t="n">
        <v>5539</v>
      </c>
    </row>
    <row r="919" customFormat="false" ht="15" hidden="false" customHeight="false" outlineLevel="0" collapsed="false">
      <c r="A919" s="0" t="s">
        <v>40</v>
      </c>
      <c r="B919" s="0" t="s">
        <v>90</v>
      </c>
      <c r="C919" s="0" t="s">
        <v>210</v>
      </c>
      <c r="D919" s="0" t="s">
        <v>211</v>
      </c>
      <c r="E919" s="0" t="n">
        <v>1</v>
      </c>
      <c r="F919" s="0" t="s">
        <v>129</v>
      </c>
      <c r="G919" s="0" t="n">
        <v>29</v>
      </c>
      <c r="H919" s="0" t="s">
        <v>113</v>
      </c>
      <c r="I919" s="10" t="n">
        <v>42341</v>
      </c>
      <c r="J919" s="11" t="n">
        <v>0.497222222222222</v>
      </c>
      <c r="K919" s="0" t="n">
        <v>9</v>
      </c>
      <c r="L919" s="0" t="n">
        <v>9</v>
      </c>
      <c r="M919" s="0" t="n">
        <v>6</v>
      </c>
      <c r="N919" s="0" t="n">
        <v>6</v>
      </c>
      <c r="O919" s="0" t="n">
        <v>5352</v>
      </c>
    </row>
    <row r="920" customFormat="false" ht="15" hidden="false" customHeight="false" outlineLevel="0" collapsed="false">
      <c r="A920" s="0" t="s">
        <v>40</v>
      </c>
      <c r="B920" s="0" t="s">
        <v>90</v>
      </c>
      <c r="C920" s="0" t="s">
        <v>210</v>
      </c>
      <c r="D920" s="0" t="s">
        <v>211</v>
      </c>
      <c r="E920" s="0" t="n">
        <v>1</v>
      </c>
      <c r="F920" s="0" t="s">
        <v>129</v>
      </c>
      <c r="G920" s="0" t="n">
        <v>29</v>
      </c>
      <c r="H920" s="0" t="s">
        <v>113</v>
      </c>
      <c r="I920" s="10" t="n">
        <v>42341</v>
      </c>
      <c r="J920" s="11" t="n">
        <v>0.497916666666667</v>
      </c>
      <c r="K920" s="0" t="n">
        <v>10</v>
      </c>
      <c r="L920" s="0" t="n">
        <v>10</v>
      </c>
      <c r="M920" s="0" t="n">
        <v>4</v>
      </c>
      <c r="N920" s="0" t="n">
        <v>2</v>
      </c>
      <c r="O920" s="0" t="n">
        <v>3797</v>
      </c>
    </row>
    <row r="921" customFormat="false" ht="15" hidden="false" customHeight="false" outlineLevel="0" collapsed="false">
      <c r="A921" s="0" t="s">
        <v>40</v>
      </c>
      <c r="B921" s="0" t="s">
        <v>90</v>
      </c>
      <c r="C921" s="0" t="s">
        <v>210</v>
      </c>
      <c r="D921" s="0" t="s">
        <v>211</v>
      </c>
      <c r="E921" s="0" t="n">
        <v>1</v>
      </c>
      <c r="F921" s="0" t="s">
        <v>129</v>
      </c>
      <c r="G921" s="0" t="n">
        <v>29</v>
      </c>
      <c r="H921" s="0" t="s">
        <v>113</v>
      </c>
      <c r="I921" s="10" t="n">
        <v>42341</v>
      </c>
      <c r="J921" s="11" t="n">
        <v>0.499305555555555</v>
      </c>
      <c r="K921" s="0" t="n">
        <v>11</v>
      </c>
      <c r="L921" s="0" t="n">
        <v>11</v>
      </c>
      <c r="M921" s="0" t="n">
        <v>25</v>
      </c>
      <c r="N921" s="0" t="n">
        <v>123</v>
      </c>
      <c r="O921" s="0" t="n">
        <v>5233</v>
      </c>
    </row>
    <row r="922" customFormat="false" ht="15" hidden="false" customHeight="false" outlineLevel="0" collapsed="false">
      <c r="A922" s="0" t="s">
        <v>40</v>
      </c>
      <c r="B922" s="0" t="s">
        <v>90</v>
      </c>
      <c r="C922" s="0" t="s">
        <v>210</v>
      </c>
      <c r="D922" s="0" t="s">
        <v>211</v>
      </c>
      <c r="E922" s="0" t="n">
        <v>1</v>
      </c>
      <c r="F922" s="0" t="s">
        <v>129</v>
      </c>
      <c r="G922" s="0" t="n">
        <v>29</v>
      </c>
      <c r="H922" s="0" t="s">
        <v>113</v>
      </c>
      <c r="I922" s="10" t="n">
        <v>42341</v>
      </c>
      <c r="J922" s="11" t="n">
        <v>0.5</v>
      </c>
      <c r="K922" s="0" t="n">
        <v>12</v>
      </c>
      <c r="L922" s="0" t="n">
        <v>12</v>
      </c>
      <c r="M922" s="0" t="n">
        <v>5</v>
      </c>
      <c r="N922" s="0" t="n">
        <v>12345</v>
      </c>
      <c r="O922" s="0" t="n">
        <v>3947</v>
      </c>
    </row>
    <row r="923" customFormat="false" ht="15" hidden="false" customHeight="false" outlineLevel="0" collapsed="false">
      <c r="A923" s="0" t="s">
        <v>40</v>
      </c>
      <c r="B923" s="0" t="s">
        <v>90</v>
      </c>
      <c r="C923" s="0" t="s">
        <v>210</v>
      </c>
      <c r="D923" s="0" t="s">
        <v>211</v>
      </c>
      <c r="E923" s="0" t="n">
        <v>1</v>
      </c>
      <c r="F923" s="0" t="s">
        <v>129</v>
      </c>
      <c r="G923" s="0" t="n">
        <v>29</v>
      </c>
      <c r="H923" s="0" t="s">
        <v>113</v>
      </c>
      <c r="I923" s="10" t="n">
        <v>42341</v>
      </c>
      <c r="J923" s="11" t="n">
        <v>0.500694444444445</v>
      </c>
      <c r="K923" s="0" t="n">
        <v>13</v>
      </c>
      <c r="L923" s="0" t="n">
        <v>13</v>
      </c>
      <c r="M923" s="0" t="n">
        <v>34</v>
      </c>
      <c r="N923" s="0" t="n">
        <v>13</v>
      </c>
      <c r="O923" s="0" t="n">
        <v>6103</v>
      </c>
    </row>
    <row r="924" customFormat="false" ht="15" hidden="false" customHeight="false" outlineLevel="0" collapsed="false">
      <c r="A924" s="0" t="s">
        <v>40</v>
      </c>
      <c r="B924" s="0" t="s">
        <v>90</v>
      </c>
      <c r="C924" s="0" t="s">
        <v>210</v>
      </c>
      <c r="D924" s="0" t="s">
        <v>211</v>
      </c>
      <c r="E924" s="0" t="n">
        <v>1</v>
      </c>
      <c r="F924" s="0" t="s">
        <v>129</v>
      </c>
      <c r="G924" s="0" t="n">
        <v>29</v>
      </c>
      <c r="H924" s="0" t="s">
        <v>113</v>
      </c>
      <c r="I924" s="10" t="n">
        <v>42341</v>
      </c>
      <c r="J924" s="11" t="n">
        <v>0.502083333333333</v>
      </c>
      <c r="K924" s="0" t="n">
        <v>14</v>
      </c>
      <c r="L924" s="0" t="n">
        <v>14</v>
      </c>
      <c r="M924" s="0" t="n">
        <v>35</v>
      </c>
      <c r="N924" s="0" t="n">
        <v>5</v>
      </c>
      <c r="O924" s="0" t="n">
        <v>8002</v>
      </c>
    </row>
    <row r="925" customFormat="false" ht="15" hidden="false" customHeight="false" outlineLevel="0" collapsed="false">
      <c r="A925" s="0" t="s">
        <v>95</v>
      </c>
    </row>
    <row r="927" customFormat="false" ht="15" hidden="false" customHeight="false" outlineLevel="0" collapsed="false">
      <c r="A927" s="0" t="s">
        <v>96</v>
      </c>
      <c r="B927" s="0" t="s">
        <v>97</v>
      </c>
      <c r="C927" s="0" t="s">
        <v>98</v>
      </c>
      <c r="D927" s="0" t="s">
        <v>99</v>
      </c>
      <c r="E927" s="0" t="s">
        <v>100</v>
      </c>
      <c r="F927" s="0" t="s">
        <v>101</v>
      </c>
      <c r="G927" s="0" t="s">
        <v>102</v>
      </c>
      <c r="H927" s="0" t="s">
        <v>103</v>
      </c>
      <c r="I927" s="0" t="s">
        <v>104</v>
      </c>
      <c r="J927" s="0" t="s">
        <v>16</v>
      </c>
      <c r="K927" s="0" t="s">
        <v>105</v>
      </c>
      <c r="L927" s="0" t="s">
        <v>106</v>
      </c>
      <c r="M927" s="0" t="s">
        <v>107</v>
      </c>
      <c r="N927" s="0" t="s">
        <v>108</v>
      </c>
      <c r="O927" s="0" t="s">
        <v>109</v>
      </c>
    </row>
    <row r="928" customFormat="false" ht="15" hidden="false" customHeight="false" outlineLevel="0" collapsed="false">
      <c r="A928" s="0" t="s">
        <v>38</v>
      </c>
      <c r="B928" s="0" t="s">
        <v>90</v>
      </c>
      <c r="C928" s="0" t="s">
        <v>142</v>
      </c>
      <c r="D928" s="0" t="s">
        <v>212</v>
      </c>
      <c r="E928" s="0" t="n">
        <v>1</v>
      </c>
      <c r="F928" s="0" t="s">
        <v>129</v>
      </c>
      <c r="G928" s="0" t="n">
        <v>19</v>
      </c>
      <c r="H928" s="0" t="s">
        <v>117</v>
      </c>
      <c r="I928" s="10" t="n">
        <v>42341</v>
      </c>
      <c r="J928" s="11" t="n">
        <v>0.531944444444445</v>
      </c>
      <c r="K928" s="0" t="n">
        <v>1</v>
      </c>
      <c r="L928" s="0" t="n">
        <v>1</v>
      </c>
      <c r="M928" s="0" t="n">
        <v>15</v>
      </c>
      <c r="N928" s="0" t="n">
        <v>5</v>
      </c>
      <c r="O928" s="0" t="n">
        <v>1934</v>
      </c>
    </row>
    <row r="929" customFormat="false" ht="15" hidden="false" customHeight="false" outlineLevel="0" collapsed="false">
      <c r="A929" s="0" t="s">
        <v>38</v>
      </c>
      <c r="B929" s="0" t="s">
        <v>90</v>
      </c>
      <c r="C929" s="0" t="s">
        <v>142</v>
      </c>
      <c r="D929" s="0" t="s">
        <v>212</v>
      </c>
      <c r="E929" s="0" t="n">
        <v>1</v>
      </c>
      <c r="F929" s="0" t="s">
        <v>129</v>
      </c>
      <c r="G929" s="0" t="n">
        <v>19</v>
      </c>
      <c r="H929" s="0" t="s">
        <v>117</v>
      </c>
      <c r="I929" s="10" t="n">
        <v>42341</v>
      </c>
      <c r="J929" s="11" t="n">
        <v>0.532638888888889</v>
      </c>
      <c r="K929" s="0" t="n">
        <v>2</v>
      </c>
      <c r="L929" s="0" t="n">
        <v>2</v>
      </c>
      <c r="M929" s="0" t="n">
        <v>45</v>
      </c>
      <c r="N929" s="0" t="n">
        <v>6</v>
      </c>
      <c r="O929" s="0" t="n">
        <v>3083</v>
      </c>
    </row>
    <row r="930" customFormat="false" ht="15" hidden="false" customHeight="false" outlineLevel="0" collapsed="false">
      <c r="A930" s="0" t="s">
        <v>38</v>
      </c>
      <c r="B930" s="0" t="s">
        <v>90</v>
      </c>
      <c r="C930" s="0" t="s">
        <v>142</v>
      </c>
      <c r="D930" s="0" t="s">
        <v>212</v>
      </c>
      <c r="E930" s="0" t="n">
        <v>1</v>
      </c>
      <c r="F930" s="0" t="s">
        <v>129</v>
      </c>
      <c r="G930" s="0" t="n">
        <v>19</v>
      </c>
      <c r="H930" s="0" t="s">
        <v>117</v>
      </c>
      <c r="I930" s="10" t="n">
        <v>42341</v>
      </c>
      <c r="J930" s="11" t="n">
        <v>0.533333333333333</v>
      </c>
      <c r="K930" s="0" t="n">
        <v>3</v>
      </c>
      <c r="L930" s="0" t="n">
        <v>3</v>
      </c>
      <c r="M930" s="0" t="n">
        <v>6</v>
      </c>
      <c r="N930" s="0" t="n">
        <v>3</v>
      </c>
      <c r="O930" s="0" t="n">
        <v>2468</v>
      </c>
    </row>
    <row r="931" customFormat="false" ht="15" hidden="false" customHeight="false" outlineLevel="0" collapsed="false">
      <c r="A931" s="0" t="s">
        <v>38</v>
      </c>
      <c r="B931" s="0" t="s">
        <v>90</v>
      </c>
      <c r="C931" s="0" t="s">
        <v>142</v>
      </c>
      <c r="D931" s="0" t="s">
        <v>212</v>
      </c>
      <c r="E931" s="0" t="n">
        <v>1</v>
      </c>
      <c r="F931" s="0" t="s">
        <v>129</v>
      </c>
      <c r="G931" s="0" t="n">
        <v>19</v>
      </c>
      <c r="H931" s="0" t="s">
        <v>117</v>
      </c>
      <c r="I931" s="10" t="n">
        <v>42341</v>
      </c>
      <c r="J931" s="11" t="n">
        <v>0.533333333333333</v>
      </c>
      <c r="K931" s="0" t="n">
        <v>4</v>
      </c>
      <c r="L931" s="0" t="n">
        <v>4</v>
      </c>
      <c r="M931" s="0" t="n">
        <v>4</v>
      </c>
      <c r="N931" s="0" t="n">
        <v>2</v>
      </c>
      <c r="O931" s="0" t="n">
        <v>2469</v>
      </c>
    </row>
    <row r="932" customFormat="false" ht="15" hidden="false" customHeight="false" outlineLevel="0" collapsed="false">
      <c r="A932" s="0" t="s">
        <v>38</v>
      </c>
      <c r="B932" s="0" t="s">
        <v>90</v>
      </c>
      <c r="C932" s="0" t="s">
        <v>142</v>
      </c>
      <c r="D932" s="0" t="s">
        <v>212</v>
      </c>
      <c r="E932" s="0" t="n">
        <v>1</v>
      </c>
      <c r="F932" s="0" t="s">
        <v>129</v>
      </c>
      <c r="G932" s="0" t="n">
        <v>19</v>
      </c>
      <c r="H932" s="0" t="s">
        <v>117</v>
      </c>
      <c r="I932" s="10" t="n">
        <v>42341</v>
      </c>
      <c r="J932" s="11" t="n">
        <v>0.534027777777778</v>
      </c>
      <c r="K932" s="0" t="n">
        <v>5</v>
      </c>
      <c r="L932" s="0" t="n">
        <v>5</v>
      </c>
      <c r="M932" s="0" t="n">
        <v>5</v>
      </c>
      <c r="N932" s="0" t="n">
        <v>2</v>
      </c>
      <c r="O932" s="0" t="n">
        <v>996</v>
      </c>
    </row>
    <row r="933" customFormat="false" ht="15" hidden="false" customHeight="false" outlineLevel="0" collapsed="false">
      <c r="A933" s="0" t="s">
        <v>38</v>
      </c>
      <c r="B933" s="0" t="s">
        <v>90</v>
      </c>
      <c r="C933" s="0" t="s">
        <v>142</v>
      </c>
      <c r="D933" s="0" t="s">
        <v>212</v>
      </c>
      <c r="E933" s="0" t="n">
        <v>1</v>
      </c>
      <c r="F933" s="0" t="s">
        <v>129</v>
      </c>
      <c r="G933" s="0" t="n">
        <v>19</v>
      </c>
      <c r="H933" s="0" t="s">
        <v>117</v>
      </c>
      <c r="I933" s="10" t="n">
        <v>42341</v>
      </c>
      <c r="J933" s="11" t="n">
        <v>0.534027777777778</v>
      </c>
      <c r="K933" s="0" t="n">
        <v>6</v>
      </c>
      <c r="L933" s="0" t="n">
        <v>6</v>
      </c>
      <c r="M933" s="0" t="n">
        <v>15</v>
      </c>
      <c r="N933" s="0" t="n">
        <v>5</v>
      </c>
      <c r="O933" s="0" t="n">
        <v>2878</v>
      </c>
    </row>
    <row r="934" customFormat="false" ht="15" hidden="false" customHeight="false" outlineLevel="0" collapsed="false">
      <c r="A934" s="0" t="s">
        <v>38</v>
      </c>
      <c r="B934" s="0" t="s">
        <v>90</v>
      </c>
      <c r="C934" s="0" t="s">
        <v>142</v>
      </c>
      <c r="D934" s="0" t="s">
        <v>212</v>
      </c>
      <c r="E934" s="0" t="n">
        <v>1</v>
      </c>
      <c r="F934" s="0" t="s">
        <v>129</v>
      </c>
      <c r="G934" s="0" t="n">
        <v>19</v>
      </c>
      <c r="H934" s="0" t="s">
        <v>117</v>
      </c>
      <c r="I934" s="10" t="n">
        <v>42341</v>
      </c>
      <c r="J934" s="11" t="n">
        <v>0.534722222222222</v>
      </c>
      <c r="K934" s="0" t="n">
        <v>7</v>
      </c>
      <c r="L934" s="0" t="n">
        <v>7</v>
      </c>
      <c r="M934" s="0" t="n">
        <v>345</v>
      </c>
      <c r="N934" s="0" t="n">
        <v>5</v>
      </c>
      <c r="O934" s="0" t="n">
        <v>1150</v>
      </c>
    </row>
    <row r="935" customFormat="false" ht="15" hidden="false" customHeight="false" outlineLevel="0" collapsed="false">
      <c r="A935" s="0" t="s">
        <v>38</v>
      </c>
      <c r="B935" s="0" t="s">
        <v>90</v>
      </c>
      <c r="C935" s="0" t="s">
        <v>142</v>
      </c>
      <c r="D935" s="0" t="s">
        <v>212</v>
      </c>
      <c r="E935" s="0" t="n">
        <v>1</v>
      </c>
      <c r="F935" s="0" t="s">
        <v>129</v>
      </c>
      <c r="G935" s="0" t="n">
        <v>19</v>
      </c>
      <c r="H935" s="0" t="s">
        <v>117</v>
      </c>
      <c r="I935" s="10" t="n">
        <v>42341</v>
      </c>
      <c r="J935" s="11" t="n">
        <v>0.535416666666667</v>
      </c>
      <c r="K935" s="0" t="n">
        <v>8</v>
      </c>
      <c r="L935" s="0" t="n">
        <v>8</v>
      </c>
      <c r="M935" s="0" t="n">
        <v>24</v>
      </c>
      <c r="N935" s="0" t="n">
        <v>2</v>
      </c>
      <c r="O935" s="0" t="n">
        <v>2200</v>
      </c>
    </row>
    <row r="936" customFormat="false" ht="15" hidden="false" customHeight="false" outlineLevel="0" collapsed="false">
      <c r="A936" s="0" t="s">
        <v>38</v>
      </c>
      <c r="B936" s="0" t="s">
        <v>90</v>
      </c>
      <c r="C936" s="0" t="s">
        <v>142</v>
      </c>
      <c r="D936" s="0" t="s">
        <v>212</v>
      </c>
      <c r="E936" s="0" t="n">
        <v>1</v>
      </c>
      <c r="F936" s="0" t="s">
        <v>129</v>
      </c>
      <c r="G936" s="0" t="n">
        <v>19</v>
      </c>
      <c r="H936" s="0" t="s">
        <v>117</v>
      </c>
      <c r="I936" s="10" t="n">
        <v>42341</v>
      </c>
      <c r="J936" s="11" t="n">
        <v>0.535416666666667</v>
      </c>
      <c r="K936" s="0" t="n">
        <v>9</v>
      </c>
      <c r="L936" s="0" t="n">
        <v>9</v>
      </c>
      <c r="M936" s="0" t="n">
        <v>6</v>
      </c>
      <c r="N936" s="0" t="n">
        <v>1</v>
      </c>
      <c r="O936" s="0" t="n">
        <v>3142</v>
      </c>
    </row>
    <row r="937" customFormat="false" ht="15" hidden="false" customHeight="false" outlineLevel="0" collapsed="false">
      <c r="A937" s="0" t="s">
        <v>38</v>
      </c>
      <c r="B937" s="0" t="s">
        <v>90</v>
      </c>
      <c r="C937" s="0" t="s">
        <v>142</v>
      </c>
      <c r="D937" s="0" t="s">
        <v>212</v>
      </c>
      <c r="E937" s="0" t="n">
        <v>1</v>
      </c>
      <c r="F937" s="0" t="s">
        <v>129</v>
      </c>
      <c r="G937" s="0" t="n">
        <v>19</v>
      </c>
      <c r="H937" s="0" t="s">
        <v>117</v>
      </c>
      <c r="I937" s="10" t="n">
        <v>42341</v>
      </c>
      <c r="J937" s="11" t="n">
        <v>0.536111111111111</v>
      </c>
      <c r="K937" s="0" t="n">
        <v>10</v>
      </c>
      <c r="L937" s="0" t="n">
        <v>10</v>
      </c>
      <c r="M937" s="0" t="n">
        <v>4</v>
      </c>
      <c r="N937" s="0" t="n">
        <v>5</v>
      </c>
      <c r="O937" s="0" t="n">
        <v>738</v>
      </c>
    </row>
    <row r="938" customFormat="false" ht="15" hidden="false" customHeight="false" outlineLevel="0" collapsed="false">
      <c r="A938" s="0" t="s">
        <v>38</v>
      </c>
      <c r="B938" s="0" t="s">
        <v>90</v>
      </c>
      <c r="C938" s="0" t="s">
        <v>142</v>
      </c>
      <c r="D938" s="0" t="s">
        <v>212</v>
      </c>
      <c r="E938" s="0" t="n">
        <v>1</v>
      </c>
      <c r="F938" s="0" t="s">
        <v>129</v>
      </c>
      <c r="G938" s="0" t="n">
        <v>19</v>
      </c>
      <c r="H938" s="0" t="s">
        <v>117</v>
      </c>
      <c r="I938" s="10" t="n">
        <v>42341</v>
      </c>
      <c r="J938" s="11" t="n">
        <v>0.536805555555556</v>
      </c>
      <c r="K938" s="0" t="n">
        <v>11</v>
      </c>
      <c r="L938" s="0" t="n">
        <v>11</v>
      </c>
      <c r="M938" s="0" t="n">
        <v>25</v>
      </c>
      <c r="N938" s="0" t="n">
        <v>5</v>
      </c>
      <c r="O938" s="0" t="n">
        <v>1215</v>
      </c>
    </row>
    <row r="939" customFormat="false" ht="15" hidden="false" customHeight="false" outlineLevel="0" collapsed="false">
      <c r="A939" s="0" t="s">
        <v>38</v>
      </c>
      <c r="B939" s="0" t="s">
        <v>90</v>
      </c>
      <c r="C939" s="0" t="s">
        <v>142</v>
      </c>
      <c r="D939" s="0" t="s">
        <v>212</v>
      </c>
      <c r="E939" s="0" t="n">
        <v>1</v>
      </c>
      <c r="F939" s="0" t="s">
        <v>129</v>
      </c>
      <c r="G939" s="0" t="n">
        <v>19</v>
      </c>
      <c r="H939" s="0" t="s">
        <v>117</v>
      </c>
      <c r="I939" s="10" t="n">
        <v>42341</v>
      </c>
      <c r="J939" s="11" t="n">
        <v>0.536805555555556</v>
      </c>
      <c r="K939" s="0" t="n">
        <v>12</v>
      </c>
      <c r="L939" s="0" t="n">
        <v>12</v>
      </c>
      <c r="M939" s="0" t="n">
        <v>5</v>
      </c>
      <c r="N939" s="0" t="n">
        <v>6</v>
      </c>
      <c r="O939" s="0" t="n">
        <v>1064</v>
      </c>
    </row>
    <row r="940" customFormat="false" ht="15" hidden="false" customHeight="false" outlineLevel="0" collapsed="false">
      <c r="A940" s="0" t="s">
        <v>38</v>
      </c>
      <c r="B940" s="0" t="s">
        <v>90</v>
      </c>
      <c r="C940" s="0" t="s">
        <v>142</v>
      </c>
      <c r="D940" s="0" t="s">
        <v>212</v>
      </c>
      <c r="E940" s="0" t="n">
        <v>1</v>
      </c>
      <c r="F940" s="0" t="s">
        <v>129</v>
      </c>
      <c r="G940" s="0" t="n">
        <v>19</v>
      </c>
      <c r="H940" s="0" t="s">
        <v>117</v>
      </c>
      <c r="I940" s="10" t="n">
        <v>42341</v>
      </c>
      <c r="J940" s="11" t="n">
        <v>0.536805555555556</v>
      </c>
      <c r="K940" s="0" t="n">
        <v>13</v>
      </c>
      <c r="L940" s="0" t="n">
        <v>13</v>
      </c>
      <c r="M940" s="0" t="n">
        <v>34</v>
      </c>
      <c r="N940" s="0" t="n">
        <v>1</v>
      </c>
      <c r="O940" s="0" t="n">
        <v>1527</v>
      </c>
    </row>
    <row r="941" customFormat="false" ht="15" hidden="false" customHeight="false" outlineLevel="0" collapsed="false">
      <c r="A941" s="0" t="s">
        <v>38</v>
      </c>
      <c r="B941" s="0" t="s">
        <v>90</v>
      </c>
      <c r="C941" s="0" t="s">
        <v>142</v>
      </c>
      <c r="D941" s="0" t="s">
        <v>212</v>
      </c>
      <c r="E941" s="0" t="n">
        <v>1</v>
      </c>
      <c r="F941" s="0" t="s">
        <v>129</v>
      </c>
      <c r="G941" s="0" t="n">
        <v>19</v>
      </c>
      <c r="H941" s="0" t="s">
        <v>117</v>
      </c>
      <c r="I941" s="10" t="n">
        <v>42341</v>
      </c>
      <c r="J941" s="11" t="n">
        <v>0.536805555555556</v>
      </c>
      <c r="K941" s="0" t="n">
        <v>14</v>
      </c>
      <c r="L941" s="0" t="n">
        <v>14</v>
      </c>
      <c r="M941" s="0" t="n">
        <v>35</v>
      </c>
      <c r="N941" s="0" t="n">
        <v>3</v>
      </c>
      <c r="O941" s="0" t="n">
        <v>3259</v>
      </c>
    </row>
    <row r="943" customFormat="false" ht="15" hidden="false" customHeight="false" outlineLevel="0" collapsed="false">
      <c r="A943" s="0" t="s">
        <v>95</v>
      </c>
    </row>
    <row r="945" customFormat="false" ht="15" hidden="false" customHeight="false" outlineLevel="0" collapsed="false">
      <c r="A945" s="0" t="s">
        <v>96</v>
      </c>
      <c r="B945" s="0" t="s">
        <v>97</v>
      </c>
      <c r="C945" s="0" t="s">
        <v>98</v>
      </c>
      <c r="D945" s="0" t="s">
        <v>99</v>
      </c>
      <c r="E945" s="0" t="s">
        <v>100</v>
      </c>
      <c r="F945" s="0" t="s">
        <v>101</v>
      </c>
      <c r="G945" s="0" t="s">
        <v>102</v>
      </c>
      <c r="H945" s="0" t="s">
        <v>103</v>
      </c>
      <c r="I945" s="0" t="s">
        <v>104</v>
      </c>
      <c r="J945" s="0" t="s">
        <v>16</v>
      </c>
      <c r="K945" s="0" t="s">
        <v>105</v>
      </c>
      <c r="L945" s="0" t="s">
        <v>106</v>
      </c>
      <c r="M945" s="0" t="s">
        <v>107</v>
      </c>
      <c r="N945" s="0" t="s">
        <v>108</v>
      </c>
      <c r="O945" s="0" t="s">
        <v>109</v>
      </c>
      <c r="Q945" s="0" t="s">
        <v>106</v>
      </c>
      <c r="R945" s="0" t="s">
        <v>107</v>
      </c>
      <c r="S945" s="0" t="s">
        <v>108</v>
      </c>
      <c r="T945" s="0" t="s">
        <v>109</v>
      </c>
    </row>
    <row r="946" customFormat="false" ht="15" hidden="false" customHeight="false" outlineLevel="0" collapsed="false">
      <c r="A946" s="0" t="s">
        <v>36</v>
      </c>
      <c r="B946" s="0" t="s">
        <v>92</v>
      </c>
      <c r="C946" s="0" t="s">
        <v>213</v>
      </c>
      <c r="Q946" s="0" t="n">
        <v>1</v>
      </c>
      <c r="R946" s="0" t="n">
        <v>15</v>
      </c>
      <c r="S946" s="0" t="n">
        <v>24</v>
      </c>
      <c r="T946" s="0" t="n">
        <v>3688</v>
      </c>
    </row>
    <row r="947" customFormat="false" ht="15" hidden="false" customHeight="false" outlineLevel="0" collapsed="false">
      <c r="A947" s="0" t="s">
        <v>142</v>
      </c>
      <c r="B947" s="0" t="s">
        <v>214</v>
      </c>
      <c r="C947" s="0" t="n">
        <v>3</v>
      </c>
      <c r="D947" s="0" t="s">
        <v>140</v>
      </c>
      <c r="E947" s="0" t="n">
        <v>22</v>
      </c>
      <c r="F947" s="0" t="s">
        <v>117</v>
      </c>
      <c r="G947" s="10" t="n">
        <v>42341</v>
      </c>
      <c r="H947" s="11" t="n">
        <v>0.565972222222222</v>
      </c>
      <c r="I947" s="0" t="n">
        <v>1</v>
      </c>
      <c r="J947" s="0" t="n">
        <v>5</v>
      </c>
      <c r="K947" s="0" t="n">
        <v>5</v>
      </c>
      <c r="L947" s="0" t="n">
        <v>5</v>
      </c>
      <c r="M947" s="0" t="n">
        <v>1422</v>
      </c>
      <c r="Q947" s="0" t="n">
        <v>2</v>
      </c>
      <c r="R947" s="0" t="n">
        <v>45</v>
      </c>
      <c r="S947" s="0" t="n">
        <v>6</v>
      </c>
      <c r="T947" s="0" t="n">
        <v>1718</v>
      </c>
    </row>
    <row r="948" customFormat="false" ht="15" hidden="false" customHeight="false" outlineLevel="0" collapsed="false">
      <c r="A948" s="0" t="s">
        <v>36</v>
      </c>
      <c r="B948" s="0" t="s">
        <v>92</v>
      </c>
      <c r="C948" s="0" t="s">
        <v>213</v>
      </c>
      <c r="Q948" s="0" t="n">
        <v>3</v>
      </c>
      <c r="R948" s="0" t="n">
        <v>6</v>
      </c>
      <c r="S948" s="0" t="n">
        <v>6</v>
      </c>
      <c r="T948" s="0" t="n">
        <v>2654</v>
      </c>
    </row>
    <row r="949" customFormat="false" ht="15" hidden="false" customHeight="false" outlineLevel="0" collapsed="false">
      <c r="A949" s="0" t="s">
        <v>142</v>
      </c>
      <c r="B949" s="0" t="s">
        <v>214</v>
      </c>
      <c r="C949" s="0" t="n">
        <v>3</v>
      </c>
      <c r="D949" s="0" t="s">
        <v>140</v>
      </c>
      <c r="E949" s="0" t="n">
        <v>22</v>
      </c>
      <c r="F949" s="0" t="s">
        <v>117</v>
      </c>
      <c r="G949" s="10" t="n">
        <v>42341</v>
      </c>
      <c r="H949" s="11" t="n">
        <v>0.565972222222222</v>
      </c>
      <c r="I949" s="0" t="n">
        <v>2</v>
      </c>
      <c r="J949" s="0" t="n">
        <v>11</v>
      </c>
      <c r="K949" s="0" t="n">
        <v>25</v>
      </c>
      <c r="L949" s="0" t="n">
        <v>5</v>
      </c>
      <c r="M949" s="0" t="n">
        <v>8750</v>
      </c>
      <c r="Q949" s="0" t="n">
        <v>4</v>
      </c>
      <c r="R949" s="0" t="n">
        <v>4</v>
      </c>
      <c r="S949" s="0" t="n">
        <v>5</v>
      </c>
      <c r="T949" s="0" t="n">
        <v>1160</v>
      </c>
    </row>
    <row r="950" customFormat="false" ht="15" hidden="false" customHeight="false" outlineLevel="0" collapsed="false">
      <c r="A950" s="0" t="s">
        <v>36</v>
      </c>
      <c r="B950" s="0" t="s">
        <v>92</v>
      </c>
      <c r="C950" s="0" t="s">
        <v>213</v>
      </c>
      <c r="Q950" s="0" t="n">
        <v>5</v>
      </c>
      <c r="R950" s="0" t="n">
        <v>5</v>
      </c>
      <c r="S950" s="0" t="n">
        <v>5</v>
      </c>
      <c r="T950" s="0" t="n">
        <v>1422</v>
      </c>
    </row>
    <row r="951" customFormat="false" ht="15" hidden="false" customHeight="false" outlineLevel="0" collapsed="false">
      <c r="A951" s="0" t="s">
        <v>142</v>
      </c>
      <c r="B951" s="0" t="s">
        <v>214</v>
      </c>
      <c r="C951" s="0" t="n">
        <v>3</v>
      </c>
      <c r="D951" s="0" t="s">
        <v>140</v>
      </c>
      <c r="E951" s="0" t="n">
        <v>22</v>
      </c>
      <c r="F951" s="0" t="s">
        <v>117</v>
      </c>
      <c r="G951" s="10" t="n">
        <v>42341</v>
      </c>
      <c r="H951" s="11" t="n">
        <v>0.568055555555556</v>
      </c>
      <c r="I951" s="0" t="n">
        <v>3</v>
      </c>
      <c r="J951" s="0" t="n">
        <v>14</v>
      </c>
      <c r="K951" s="0" t="n">
        <v>35</v>
      </c>
      <c r="L951" s="0" t="n">
        <v>5</v>
      </c>
      <c r="M951" s="0" t="n">
        <v>7319</v>
      </c>
      <c r="Q951" s="0" t="n">
        <v>6</v>
      </c>
      <c r="R951" s="0" t="n">
        <v>15</v>
      </c>
      <c r="S951" s="0" t="n">
        <v>5</v>
      </c>
      <c r="T951" s="0" t="n">
        <v>3276</v>
      </c>
    </row>
    <row r="952" customFormat="false" ht="15" hidden="false" customHeight="false" outlineLevel="0" collapsed="false">
      <c r="A952" s="0" t="s">
        <v>36</v>
      </c>
      <c r="B952" s="0" t="s">
        <v>92</v>
      </c>
      <c r="C952" s="0" t="s">
        <v>213</v>
      </c>
      <c r="Q952" s="0" t="n">
        <v>7</v>
      </c>
      <c r="R952" s="0" t="n">
        <v>345</v>
      </c>
      <c r="S952" s="0" t="n">
        <v>5</v>
      </c>
      <c r="T952" s="0" t="n">
        <v>4546</v>
      </c>
    </row>
    <row r="953" customFormat="false" ht="15" hidden="false" customHeight="false" outlineLevel="0" collapsed="false">
      <c r="A953" s="0" t="s">
        <v>142</v>
      </c>
      <c r="B953" s="0" t="s">
        <v>214</v>
      </c>
      <c r="C953" s="0" t="n">
        <v>3</v>
      </c>
      <c r="D953" s="0" t="s">
        <v>140</v>
      </c>
      <c r="E953" s="0" t="n">
        <v>22</v>
      </c>
      <c r="F953" s="0" t="s">
        <v>117</v>
      </c>
      <c r="G953" s="10" t="n">
        <v>42341</v>
      </c>
      <c r="H953" s="11" t="n">
        <v>0.569444444444444</v>
      </c>
      <c r="I953" s="0" t="n">
        <v>4</v>
      </c>
      <c r="J953" s="0" t="n">
        <v>9</v>
      </c>
      <c r="K953" s="0" t="n">
        <v>6</v>
      </c>
      <c r="L953" s="0" t="n">
        <v>2</v>
      </c>
      <c r="M953" s="0" t="n">
        <v>4872</v>
      </c>
      <c r="Q953" s="0" t="n">
        <v>8</v>
      </c>
      <c r="R953" s="0" t="n">
        <v>24</v>
      </c>
      <c r="S953" s="0" t="n">
        <v>5</v>
      </c>
      <c r="T953" s="0" t="n">
        <v>3303</v>
      </c>
    </row>
    <row r="954" customFormat="false" ht="15" hidden="false" customHeight="false" outlineLevel="0" collapsed="false">
      <c r="A954" s="0" t="s">
        <v>36</v>
      </c>
      <c r="B954" s="0" t="s">
        <v>92</v>
      </c>
      <c r="C954" s="0" t="s">
        <v>213</v>
      </c>
      <c r="Q954" s="0" t="n">
        <v>9</v>
      </c>
      <c r="R954" s="0" t="n">
        <v>6</v>
      </c>
      <c r="S954" s="0" t="n">
        <v>2</v>
      </c>
      <c r="T954" s="0" t="n">
        <v>4872</v>
      </c>
    </row>
    <row r="955" customFormat="false" ht="15" hidden="false" customHeight="false" outlineLevel="0" collapsed="false">
      <c r="A955" s="0" t="s">
        <v>142</v>
      </c>
      <c r="B955" s="0" t="s">
        <v>214</v>
      </c>
      <c r="C955" s="0" t="n">
        <v>3</v>
      </c>
      <c r="D955" s="0" t="s">
        <v>140</v>
      </c>
      <c r="E955" s="0" t="n">
        <v>22</v>
      </c>
      <c r="F955" s="0" t="s">
        <v>117</v>
      </c>
      <c r="G955" s="10" t="n">
        <v>42341</v>
      </c>
      <c r="H955" s="11" t="n">
        <v>0.570138888888889</v>
      </c>
      <c r="I955" s="0" t="n">
        <v>5</v>
      </c>
      <c r="J955" s="0" t="n">
        <v>1</v>
      </c>
      <c r="K955" s="0" t="n">
        <v>15</v>
      </c>
      <c r="L955" s="0" t="n">
        <v>24</v>
      </c>
      <c r="M955" s="0" t="n">
        <v>3688</v>
      </c>
      <c r="Q955" s="0" t="n">
        <v>10</v>
      </c>
      <c r="R955" s="0" t="n">
        <v>4</v>
      </c>
      <c r="S955" s="0" t="n">
        <v>3</v>
      </c>
      <c r="T955" s="0" t="n">
        <v>2527</v>
      </c>
    </row>
    <row r="956" customFormat="false" ht="15" hidden="false" customHeight="false" outlineLevel="0" collapsed="false">
      <c r="A956" s="0" t="s">
        <v>36</v>
      </c>
      <c r="B956" s="0" t="s">
        <v>92</v>
      </c>
      <c r="C956" s="0" t="s">
        <v>213</v>
      </c>
      <c r="Q956" s="0" t="n">
        <v>11</v>
      </c>
      <c r="R956" s="0" t="n">
        <v>25</v>
      </c>
      <c r="S956" s="0" t="n">
        <v>5</v>
      </c>
      <c r="T956" s="0" t="n">
        <v>8750</v>
      </c>
    </row>
    <row r="957" customFormat="false" ht="15" hidden="false" customHeight="false" outlineLevel="0" collapsed="false">
      <c r="A957" s="0" t="s">
        <v>142</v>
      </c>
      <c r="B957" s="0" t="s">
        <v>214</v>
      </c>
      <c r="C957" s="0" t="n">
        <v>3</v>
      </c>
      <c r="D957" s="0" t="s">
        <v>140</v>
      </c>
      <c r="E957" s="0" t="n">
        <v>22</v>
      </c>
      <c r="F957" s="0" t="s">
        <v>117</v>
      </c>
      <c r="G957" s="10" t="n">
        <v>42341</v>
      </c>
      <c r="H957" s="11" t="n">
        <v>0.570833333333333</v>
      </c>
      <c r="I957" s="0" t="n">
        <v>6</v>
      </c>
      <c r="J957" s="0" t="n">
        <v>13</v>
      </c>
      <c r="K957" s="0" t="n">
        <v>34</v>
      </c>
      <c r="L957" s="0" t="n">
        <v>3</v>
      </c>
      <c r="M957" s="0" t="n">
        <v>919</v>
      </c>
      <c r="Q957" s="0" t="n">
        <v>12</v>
      </c>
      <c r="R957" s="0" t="n">
        <v>5</v>
      </c>
      <c r="S957" s="0" t="n">
        <v>4</v>
      </c>
      <c r="T957" s="0" t="n">
        <v>4879</v>
      </c>
    </row>
    <row r="958" customFormat="false" ht="15" hidden="false" customHeight="false" outlineLevel="0" collapsed="false">
      <c r="A958" s="0" t="s">
        <v>36</v>
      </c>
      <c r="B958" s="0" t="s">
        <v>92</v>
      </c>
      <c r="C958" s="0" t="s">
        <v>213</v>
      </c>
      <c r="Q958" s="0" t="n">
        <v>13</v>
      </c>
      <c r="R958" s="0" t="n">
        <v>34</v>
      </c>
      <c r="S958" s="0" t="n">
        <v>3</v>
      </c>
      <c r="T958" s="0" t="n">
        <v>919</v>
      </c>
    </row>
    <row r="959" customFormat="false" ht="15" hidden="false" customHeight="false" outlineLevel="0" collapsed="false">
      <c r="A959" s="0" t="s">
        <v>142</v>
      </c>
      <c r="B959" s="0" t="s">
        <v>214</v>
      </c>
      <c r="C959" s="0" t="n">
        <v>3</v>
      </c>
      <c r="D959" s="0" t="s">
        <v>140</v>
      </c>
      <c r="E959" s="0" t="n">
        <v>22</v>
      </c>
      <c r="F959" s="0" t="s">
        <v>117</v>
      </c>
      <c r="G959" s="10" t="n">
        <v>42341</v>
      </c>
      <c r="H959" s="11" t="n">
        <v>0.570833333333333</v>
      </c>
      <c r="I959" s="0" t="n">
        <v>7</v>
      </c>
      <c r="J959" s="0" t="n">
        <v>3</v>
      </c>
      <c r="K959" s="0" t="n">
        <v>6</v>
      </c>
      <c r="L959" s="0" t="n">
        <v>6</v>
      </c>
      <c r="M959" s="0" t="n">
        <v>2654</v>
      </c>
      <c r="Q959" s="0" t="n">
        <v>14</v>
      </c>
      <c r="R959" s="0" t="n">
        <v>35</v>
      </c>
      <c r="S959" s="0" t="n">
        <v>5</v>
      </c>
      <c r="T959" s="0" t="n">
        <v>7319</v>
      </c>
    </row>
    <row r="960" customFormat="false" ht="15" hidden="false" customHeight="false" outlineLevel="0" collapsed="false">
      <c r="A960" s="0" t="s">
        <v>36</v>
      </c>
      <c r="B960" s="0" t="s">
        <v>92</v>
      </c>
      <c r="C960" s="0" t="s">
        <v>213</v>
      </c>
    </row>
    <row r="961" customFormat="false" ht="15" hidden="false" customHeight="false" outlineLevel="0" collapsed="false">
      <c r="A961" s="0" t="s">
        <v>142</v>
      </c>
      <c r="B961" s="0" t="s">
        <v>214</v>
      </c>
      <c r="C961" s="0" t="n">
        <v>3</v>
      </c>
      <c r="D961" s="0" t="s">
        <v>140</v>
      </c>
      <c r="E961" s="0" t="n">
        <v>22</v>
      </c>
      <c r="F961" s="0" t="s">
        <v>117</v>
      </c>
      <c r="G961" s="10" t="n">
        <v>42341</v>
      </c>
      <c r="H961" s="11" t="n">
        <v>0.571527777777778</v>
      </c>
      <c r="I961" s="0" t="n">
        <v>8</v>
      </c>
      <c r="J961" s="0" t="n">
        <v>2</v>
      </c>
      <c r="K961" s="0" t="n">
        <v>45</v>
      </c>
      <c r="L961" s="0" t="n">
        <v>6</v>
      </c>
      <c r="M961" s="0" t="n">
        <v>1718</v>
      </c>
    </row>
    <row r="962" customFormat="false" ht="15" hidden="false" customHeight="false" outlineLevel="0" collapsed="false">
      <c r="A962" s="0" t="s">
        <v>36</v>
      </c>
      <c r="B962" s="0" t="s">
        <v>92</v>
      </c>
      <c r="C962" s="0" t="s">
        <v>213</v>
      </c>
    </row>
    <row r="963" customFormat="false" ht="15" hidden="false" customHeight="false" outlineLevel="0" collapsed="false">
      <c r="A963" s="0" t="s">
        <v>142</v>
      </c>
      <c r="B963" s="0" t="s">
        <v>214</v>
      </c>
      <c r="C963" s="0" t="n">
        <v>3</v>
      </c>
      <c r="D963" s="0" t="s">
        <v>140</v>
      </c>
      <c r="E963" s="0" t="n">
        <v>22</v>
      </c>
      <c r="F963" s="0" t="s">
        <v>117</v>
      </c>
      <c r="G963" s="10" t="n">
        <v>42341</v>
      </c>
      <c r="H963" s="11" t="n">
        <v>0.572222222222222</v>
      </c>
      <c r="I963" s="0" t="n">
        <v>9</v>
      </c>
      <c r="J963" s="0" t="n">
        <v>6</v>
      </c>
      <c r="K963" s="0" t="n">
        <v>15</v>
      </c>
      <c r="L963" s="0" t="n">
        <v>5</v>
      </c>
      <c r="M963" s="0" t="n">
        <v>3276</v>
      </c>
    </row>
    <row r="964" customFormat="false" ht="15" hidden="false" customHeight="false" outlineLevel="0" collapsed="false">
      <c r="A964" s="0" t="s">
        <v>36</v>
      </c>
      <c r="B964" s="0" t="s">
        <v>92</v>
      </c>
      <c r="C964" s="0" t="s">
        <v>213</v>
      </c>
    </row>
    <row r="965" customFormat="false" ht="15" hidden="false" customHeight="false" outlineLevel="0" collapsed="false">
      <c r="A965" s="0" t="s">
        <v>142</v>
      </c>
      <c r="B965" s="0" t="s">
        <v>214</v>
      </c>
      <c r="C965" s="0" t="n">
        <v>3</v>
      </c>
      <c r="D965" s="0" t="s">
        <v>140</v>
      </c>
      <c r="E965" s="0" t="n">
        <v>22</v>
      </c>
      <c r="F965" s="0" t="s">
        <v>117</v>
      </c>
      <c r="G965" s="10" t="n">
        <v>42341</v>
      </c>
      <c r="H965" s="11" t="n">
        <v>0.572916666666667</v>
      </c>
      <c r="I965" s="0" t="n">
        <v>10</v>
      </c>
      <c r="J965" s="0" t="n">
        <v>12</v>
      </c>
      <c r="K965" s="0" t="n">
        <v>5</v>
      </c>
      <c r="L965" s="0" t="n">
        <v>4</v>
      </c>
      <c r="M965" s="0" t="n">
        <v>4879</v>
      </c>
    </row>
    <row r="966" customFormat="false" ht="15" hidden="false" customHeight="false" outlineLevel="0" collapsed="false">
      <c r="A966" s="0" t="s">
        <v>36</v>
      </c>
      <c r="B966" s="0" t="s">
        <v>92</v>
      </c>
      <c r="C966" s="0" t="s">
        <v>213</v>
      </c>
    </row>
    <row r="967" customFormat="false" ht="15" hidden="false" customHeight="false" outlineLevel="0" collapsed="false">
      <c r="A967" s="0" t="s">
        <v>142</v>
      </c>
      <c r="B967" s="0" t="s">
        <v>214</v>
      </c>
      <c r="C967" s="0" t="n">
        <v>3</v>
      </c>
      <c r="D967" s="0" t="s">
        <v>140</v>
      </c>
      <c r="E967" s="0" t="n">
        <v>22</v>
      </c>
      <c r="F967" s="0" t="s">
        <v>117</v>
      </c>
      <c r="G967" s="10" t="n">
        <v>42341</v>
      </c>
      <c r="H967" s="11" t="n">
        <v>0.573611111111111</v>
      </c>
      <c r="I967" s="0" t="n">
        <v>11</v>
      </c>
      <c r="J967" s="0" t="n">
        <v>7</v>
      </c>
      <c r="K967" s="0" t="n">
        <v>345</v>
      </c>
      <c r="L967" s="0" t="n">
        <v>5</v>
      </c>
      <c r="M967" s="0" t="n">
        <v>4546</v>
      </c>
    </row>
    <row r="968" customFormat="false" ht="15" hidden="false" customHeight="false" outlineLevel="0" collapsed="false">
      <c r="A968" s="0" t="s">
        <v>36</v>
      </c>
      <c r="B968" s="0" t="s">
        <v>92</v>
      </c>
      <c r="C968" s="0" t="s">
        <v>213</v>
      </c>
    </row>
    <row r="969" customFormat="false" ht="15" hidden="false" customHeight="false" outlineLevel="0" collapsed="false">
      <c r="A969" s="0" t="s">
        <v>142</v>
      </c>
      <c r="B969" s="0" t="s">
        <v>214</v>
      </c>
      <c r="C969" s="0" t="n">
        <v>3</v>
      </c>
      <c r="D969" s="0" t="s">
        <v>140</v>
      </c>
      <c r="E969" s="0" t="n">
        <v>22</v>
      </c>
      <c r="F969" s="0" t="s">
        <v>117</v>
      </c>
      <c r="G969" s="10" t="n">
        <v>42341</v>
      </c>
      <c r="H969" s="11" t="n">
        <v>0.574305555555555</v>
      </c>
      <c r="I969" s="0" t="n">
        <v>12</v>
      </c>
      <c r="J969" s="0" t="n">
        <v>4</v>
      </c>
      <c r="K969" s="0" t="n">
        <v>4</v>
      </c>
      <c r="L969" s="0" t="n">
        <v>5</v>
      </c>
      <c r="M969" s="0" t="n">
        <v>1160</v>
      </c>
    </row>
    <row r="970" customFormat="false" ht="15" hidden="false" customHeight="false" outlineLevel="0" collapsed="false">
      <c r="A970" s="0" t="s">
        <v>36</v>
      </c>
      <c r="B970" s="0" t="s">
        <v>92</v>
      </c>
      <c r="C970" s="0" t="s">
        <v>213</v>
      </c>
    </row>
    <row r="971" customFormat="false" ht="15" hidden="false" customHeight="false" outlineLevel="0" collapsed="false">
      <c r="A971" s="0" t="s">
        <v>142</v>
      </c>
      <c r="B971" s="0" t="s">
        <v>214</v>
      </c>
      <c r="C971" s="0" t="n">
        <v>3</v>
      </c>
      <c r="D971" s="0" t="s">
        <v>140</v>
      </c>
      <c r="E971" s="0" t="n">
        <v>22</v>
      </c>
      <c r="F971" s="0" t="s">
        <v>117</v>
      </c>
      <c r="G971" s="10" t="n">
        <v>42341</v>
      </c>
      <c r="H971" s="11" t="n">
        <v>0.575</v>
      </c>
      <c r="I971" s="0" t="n">
        <v>13</v>
      </c>
      <c r="J971" s="0" t="n">
        <v>8</v>
      </c>
      <c r="K971" s="0" t="n">
        <v>24</v>
      </c>
      <c r="L971" s="0" t="n">
        <v>5</v>
      </c>
      <c r="M971" s="0" t="n">
        <v>3303</v>
      </c>
    </row>
    <row r="972" customFormat="false" ht="15" hidden="false" customHeight="false" outlineLevel="0" collapsed="false">
      <c r="A972" s="0" t="s">
        <v>36</v>
      </c>
      <c r="B972" s="0" t="s">
        <v>92</v>
      </c>
      <c r="C972" s="0" t="s">
        <v>213</v>
      </c>
    </row>
    <row r="973" customFormat="false" ht="15" hidden="false" customHeight="false" outlineLevel="0" collapsed="false">
      <c r="A973" s="0" t="s">
        <v>142</v>
      </c>
      <c r="B973" s="0" t="s">
        <v>214</v>
      </c>
      <c r="C973" s="0" t="n">
        <v>3</v>
      </c>
      <c r="D973" s="0" t="s">
        <v>140</v>
      </c>
      <c r="E973" s="0" t="n">
        <v>22</v>
      </c>
      <c r="F973" s="0" t="s">
        <v>117</v>
      </c>
      <c r="G973" s="10" t="n">
        <v>42341</v>
      </c>
      <c r="H973" s="11" t="n">
        <v>0.575694444444444</v>
      </c>
      <c r="I973" s="0" t="n">
        <v>14</v>
      </c>
      <c r="J973" s="0" t="n">
        <v>10</v>
      </c>
      <c r="K973" s="0" t="n">
        <v>4</v>
      </c>
      <c r="L973" s="0" t="n">
        <v>3</v>
      </c>
      <c r="M973" s="0" t="n">
        <v>2527</v>
      </c>
    </row>
    <row r="975" customFormat="false" ht="15" hidden="false" customHeight="false" outlineLevel="0" collapsed="false">
      <c r="A975" s="0" t="s">
        <v>95</v>
      </c>
    </row>
    <row r="977" customFormat="false" ht="15" hidden="false" customHeight="false" outlineLevel="0" collapsed="false">
      <c r="A977" s="0" t="s">
        <v>96</v>
      </c>
      <c r="B977" s="0" t="s">
        <v>97</v>
      </c>
      <c r="C977" s="0" t="s">
        <v>98</v>
      </c>
      <c r="D977" s="0" t="s">
        <v>99</v>
      </c>
      <c r="E977" s="0" t="s">
        <v>100</v>
      </c>
      <c r="F977" s="0" t="s">
        <v>101</v>
      </c>
      <c r="G977" s="0" t="s">
        <v>102</v>
      </c>
      <c r="H977" s="0" t="s">
        <v>103</v>
      </c>
      <c r="I977" s="0" t="s">
        <v>104</v>
      </c>
      <c r="J977" s="0" t="s">
        <v>16</v>
      </c>
      <c r="K977" s="0" t="s">
        <v>105</v>
      </c>
      <c r="L977" s="0" t="s">
        <v>106</v>
      </c>
      <c r="M977" s="0" t="s">
        <v>107</v>
      </c>
      <c r="N977" s="0" t="s">
        <v>108</v>
      </c>
      <c r="O977" s="0" t="s">
        <v>109</v>
      </c>
    </row>
    <row r="978" customFormat="false" ht="15" hidden="false" customHeight="false" outlineLevel="0" collapsed="false">
      <c r="A978" s="0" t="s">
        <v>38</v>
      </c>
      <c r="B978" s="0" t="s">
        <v>93</v>
      </c>
      <c r="C978" s="0" t="s">
        <v>110</v>
      </c>
      <c r="D978" s="0" t="s">
        <v>201</v>
      </c>
      <c r="E978" s="0" t="n">
        <v>1</v>
      </c>
      <c r="F978" s="0" t="s">
        <v>112</v>
      </c>
      <c r="G978" s="0" t="n">
        <v>18</v>
      </c>
      <c r="H978" s="0" t="s">
        <v>141</v>
      </c>
      <c r="I978" s="10" t="n">
        <v>42342</v>
      </c>
      <c r="J978" s="11" t="n">
        <v>0.418055555555556</v>
      </c>
      <c r="K978" s="0" t="n">
        <v>1</v>
      </c>
      <c r="L978" s="0" t="n">
        <v>1</v>
      </c>
      <c r="M978" s="0" t="n">
        <v>15</v>
      </c>
      <c r="N978" s="0" t="n">
        <v>6</v>
      </c>
      <c r="O978" s="0" t="n">
        <v>5464</v>
      </c>
    </row>
    <row r="979" customFormat="false" ht="15" hidden="false" customHeight="false" outlineLevel="0" collapsed="false">
      <c r="A979" s="0" t="s">
        <v>38</v>
      </c>
      <c r="B979" s="0" t="s">
        <v>93</v>
      </c>
      <c r="C979" s="0" t="s">
        <v>110</v>
      </c>
      <c r="D979" s="0" t="s">
        <v>201</v>
      </c>
      <c r="E979" s="0" t="n">
        <v>1</v>
      </c>
      <c r="F979" s="0" t="s">
        <v>112</v>
      </c>
      <c r="G979" s="0" t="n">
        <v>18</v>
      </c>
      <c r="H979" s="0" t="s">
        <v>141</v>
      </c>
      <c r="I979" s="10" t="n">
        <v>42342</v>
      </c>
      <c r="J979" s="11" t="n">
        <v>0.41875</v>
      </c>
      <c r="K979" s="0" t="n">
        <v>2</v>
      </c>
      <c r="L979" s="0" t="n">
        <v>2</v>
      </c>
      <c r="M979" s="0" t="n">
        <v>45</v>
      </c>
      <c r="N979" s="0" t="n">
        <v>6</v>
      </c>
      <c r="O979" s="0" t="n">
        <v>3012</v>
      </c>
    </row>
    <row r="980" customFormat="false" ht="15" hidden="false" customHeight="false" outlineLevel="0" collapsed="false">
      <c r="A980" s="0" t="s">
        <v>38</v>
      </c>
      <c r="B980" s="0" t="s">
        <v>93</v>
      </c>
      <c r="C980" s="0" t="s">
        <v>110</v>
      </c>
      <c r="D980" s="0" t="s">
        <v>201</v>
      </c>
      <c r="E980" s="0" t="n">
        <v>1</v>
      </c>
      <c r="F980" s="0" t="s">
        <v>112</v>
      </c>
      <c r="G980" s="0" t="n">
        <v>18</v>
      </c>
      <c r="H980" s="0" t="s">
        <v>141</v>
      </c>
      <c r="I980" s="10" t="n">
        <v>42342</v>
      </c>
      <c r="J980" s="11" t="n">
        <v>0.420138888888889</v>
      </c>
      <c r="K980" s="0" t="n">
        <v>3</v>
      </c>
      <c r="L980" s="0" t="n">
        <v>3</v>
      </c>
      <c r="M980" s="0" t="n">
        <v>6</v>
      </c>
      <c r="N980" s="0" t="n">
        <v>6</v>
      </c>
      <c r="O980" s="0" t="n">
        <v>3114</v>
      </c>
    </row>
    <row r="981" customFormat="false" ht="15" hidden="false" customHeight="false" outlineLevel="0" collapsed="false">
      <c r="A981" s="0" t="s">
        <v>38</v>
      </c>
      <c r="B981" s="0" t="s">
        <v>93</v>
      </c>
      <c r="C981" s="0" t="s">
        <v>110</v>
      </c>
      <c r="D981" s="0" t="s">
        <v>201</v>
      </c>
      <c r="E981" s="0" t="n">
        <v>1</v>
      </c>
      <c r="F981" s="0" t="s">
        <v>112</v>
      </c>
      <c r="G981" s="0" t="n">
        <v>18</v>
      </c>
      <c r="H981" s="0" t="s">
        <v>141</v>
      </c>
      <c r="I981" s="10" t="n">
        <v>42342</v>
      </c>
      <c r="J981" s="11" t="n">
        <v>0.420833333333333</v>
      </c>
      <c r="K981" s="0" t="n">
        <v>4</v>
      </c>
      <c r="L981" s="0" t="n">
        <v>4</v>
      </c>
      <c r="M981" s="0" t="n">
        <v>4</v>
      </c>
      <c r="N981" s="0" t="n">
        <v>4</v>
      </c>
      <c r="O981" s="0" t="n">
        <v>6402</v>
      </c>
    </row>
    <row r="982" customFormat="false" ht="15" hidden="false" customHeight="false" outlineLevel="0" collapsed="false">
      <c r="A982" s="0" t="s">
        <v>38</v>
      </c>
      <c r="B982" s="0" t="s">
        <v>93</v>
      </c>
      <c r="C982" s="0" t="s">
        <v>110</v>
      </c>
      <c r="D982" s="0" t="s">
        <v>201</v>
      </c>
      <c r="E982" s="0" t="n">
        <v>1</v>
      </c>
      <c r="F982" s="0" t="s">
        <v>112</v>
      </c>
      <c r="G982" s="0" t="n">
        <v>18</v>
      </c>
      <c r="H982" s="0" t="s">
        <v>141</v>
      </c>
      <c r="I982" s="10" t="n">
        <v>42342</v>
      </c>
      <c r="J982" s="11" t="n">
        <v>0.421527777777778</v>
      </c>
      <c r="K982" s="0" t="n">
        <v>5</v>
      </c>
      <c r="L982" s="0" t="n">
        <v>5</v>
      </c>
      <c r="M982" s="0" t="n">
        <v>5</v>
      </c>
      <c r="N982" s="0" t="n">
        <v>4</v>
      </c>
      <c r="O982" s="0" t="n">
        <v>1964</v>
      </c>
    </row>
    <row r="983" customFormat="false" ht="15" hidden="false" customHeight="false" outlineLevel="0" collapsed="false">
      <c r="A983" s="0" t="s">
        <v>38</v>
      </c>
      <c r="B983" s="0" t="s">
        <v>93</v>
      </c>
      <c r="C983" s="0" t="s">
        <v>110</v>
      </c>
      <c r="D983" s="0" t="s">
        <v>201</v>
      </c>
      <c r="E983" s="0" t="n">
        <v>1</v>
      </c>
      <c r="F983" s="0" t="s">
        <v>112</v>
      </c>
      <c r="G983" s="0" t="n">
        <v>18</v>
      </c>
      <c r="H983" s="0" t="s">
        <v>141</v>
      </c>
      <c r="I983" s="10" t="n">
        <v>42342</v>
      </c>
      <c r="J983" s="11" t="n">
        <v>0.422916666666667</v>
      </c>
      <c r="K983" s="0" t="n">
        <v>6</v>
      </c>
      <c r="L983" s="0" t="n">
        <v>6</v>
      </c>
      <c r="M983" s="0" t="n">
        <v>15</v>
      </c>
      <c r="N983" s="0" t="n">
        <v>5</v>
      </c>
      <c r="O983" s="0" t="n">
        <v>2854</v>
      </c>
    </row>
    <row r="984" customFormat="false" ht="15" hidden="false" customHeight="false" outlineLevel="0" collapsed="false">
      <c r="A984" s="0" t="s">
        <v>38</v>
      </c>
      <c r="B984" s="0" t="s">
        <v>93</v>
      </c>
      <c r="C984" s="0" t="s">
        <v>110</v>
      </c>
      <c r="D984" s="0" t="s">
        <v>201</v>
      </c>
      <c r="E984" s="0" t="n">
        <v>1</v>
      </c>
      <c r="F984" s="0" t="s">
        <v>112</v>
      </c>
      <c r="G984" s="0" t="n">
        <v>18</v>
      </c>
      <c r="H984" s="0" t="s">
        <v>141</v>
      </c>
      <c r="I984" s="10" t="n">
        <v>42342</v>
      </c>
      <c r="J984" s="11" t="n">
        <v>0.424305555555556</v>
      </c>
      <c r="K984" s="0" t="n">
        <v>7</v>
      </c>
      <c r="L984" s="0" t="n">
        <v>7</v>
      </c>
      <c r="M984" s="0" t="n">
        <v>345</v>
      </c>
      <c r="N984" s="0" t="n">
        <v>5</v>
      </c>
      <c r="O984" s="0" t="n">
        <v>3268</v>
      </c>
    </row>
    <row r="985" customFormat="false" ht="15" hidden="false" customHeight="false" outlineLevel="0" collapsed="false">
      <c r="A985" s="0" t="s">
        <v>38</v>
      </c>
      <c r="B985" s="0" t="s">
        <v>93</v>
      </c>
      <c r="C985" s="0" t="s">
        <v>110</v>
      </c>
      <c r="D985" s="0" t="s">
        <v>201</v>
      </c>
      <c r="E985" s="0" t="n">
        <v>1</v>
      </c>
      <c r="F985" s="0" t="s">
        <v>112</v>
      </c>
      <c r="G985" s="0" t="n">
        <v>18</v>
      </c>
      <c r="H985" s="0" t="s">
        <v>141</v>
      </c>
      <c r="I985" s="10" t="n">
        <v>42342</v>
      </c>
      <c r="J985" s="11" t="n">
        <v>0.425</v>
      </c>
      <c r="K985" s="0" t="n">
        <v>8</v>
      </c>
      <c r="L985" s="0" t="n">
        <v>8</v>
      </c>
      <c r="M985" s="0" t="n">
        <v>24</v>
      </c>
      <c r="N985" s="0" t="n">
        <v>4</v>
      </c>
      <c r="O985" s="0" t="n">
        <v>6576</v>
      </c>
    </row>
    <row r="986" customFormat="false" ht="15" hidden="false" customHeight="false" outlineLevel="0" collapsed="false">
      <c r="A986" s="0" t="s">
        <v>38</v>
      </c>
      <c r="B986" s="0" t="s">
        <v>93</v>
      </c>
      <c r="C986" s="0" t="s">
        <v>110</v>
      </c>
      <c r="D986" s="0" t="s">
        <v>201</v>
      </c>
      <c r="E986" s="0" t="n">
        <v>1</v>
      </c>
      <c r="F986" s="0" t="s">
        <v>112</v>
      </c>
      <c r="G986" s="0" t="n">
        <v>18</v>
      </c>
      <c r="H986" s="0" t="s">
        <v>141</v>
      </c>
      <c r="I986" s="10" t="n">
        <v>42342</v>
      </c>
      <c r="J986" s="11" t="n">
        <v>0.425694444444444</v>
      </c>
      <c r="K986" s="0" t="n">
        <v>9</v>
      </c>
      <c r="L986" s="0" t="n">
        <v>9</v>
      </c>
      <c r="M986" s="0" t="n">
        <v>6</v>
      </c>
      <c r="N986" s="0" t="n">
        <v>6</v>
      </c>
      <c r="O986" s="0" t="n">
        <v>1242</v>
      </c>
    </row>
    <row r="987" customFormat="false" ht="15" hidden="false" customHeight="false" outlineLevel="0" collapsed="false">
      <c r="A987" s="0" t="s">
        <v>38</v>
      </c>
      <c r="B987" s="0" t="s">
        <v>93</v>
      </c>
      <c r="C987" s="0" t="s">
        <v>110</v>
      </c>
      <c r="D987" s="0" t="s">
        <v>201</v>
      </c>
      <c r="E987" s="0" t="n">
        <v>1</v>
      </c>
      <c r="F987" s="0" t="s">
        <v>112</v>
      </c>
      <c r="G987" s="0" t="n">
        <v>18</v>
      </c>
      <c r="H987" s="0" t="s">
        <v>141</v>
      </c>
      <c r="I987" s="10" t="n">
        <v>42342</v>
      </c>
      <c r="J987" s="11" t="n">
        <v>0.426388888888889</v>
      </c>
      <c r="K987" s="0" t="n">
        <v>10</v>
      </c>
      <c r="L987" s="0" t="n">
        <v>10</v>
      </c>
      <c r="M987" s="0" t="n">
        <v>4</v>
      </c>
      <c r="N987" s="0" t="n">
        <v>13</v>
      </c>
      <c r="O987" s="0" t="n">
        <v>5806</v>
      </c>
    </row>
    <row r="988" customFormat="false" ht="15" hidden="false" customHeight="false" outlineLevel="0" collapsed="false">
      <c r="A988" s="0" t="s">
        <v>38</v>
      </c>
      <c r="B988" s="0" t="s">
        <v>93</v>
      </c>
      <c r="C988" s="0" t="s">
        <v>110</v>
      </c>
      <c r="D988" s="0" t="s">
        <v>201</v>
      </c>
      <c r="E988" s="0" t="n">
        <v>1</v>
      </c>
      <c r="F988" s="0" t="s">
        <v>112</v>
      </c>
      <c r="G988" s="0" t="n">
        <v>18</v>
      </c>
      <c r="H988" s="0" t="s">
        <v>141</v>
      </c>
      <c r="I988" s="10" t="n">
        <v>42342</v>
      </c>
      <c r="J988" s="11" t="n">
        <v>0.426388888888889</v>
      </c>
      <c r="K988" s="0" t="n">
        <v>11</v>
      </c>
      <c r="L988" s="0" t="n">
        <v>11</v>
      </c>
      <c r="M988" s="0" t="n">
        <v>25</v>
      </c>
      <c r="N988" s="0" t="n">
        <v>5</v>
      </c>
      <c r="O988" s="0" t="n">
        <v>6584</v>
      </c>
    </row>
    <row r="989" customFormat="false" ht="15" hidden="false" customHeight="false" outlineLevel="0" collapsed="false">
      <c r="A989" s="0" t="s">
        <v>38</v>
      </c>
      <c r="B989" s="0" t="s">
        <v>93</v>
      </c>
      <c r="C989" s="0" t="s">
        <v>110</v>
      </c>
      <c r="D989" s="0" t="s">
        <v>201</v>
      </c>
      <c r="E989" s="0" t="n">
        <v>1</v>
      </c>
      <c r="F989" s="0" t="s">
        <v>112</v>
      </c>
      <c r="G989" s="0" t="n">
        <v>18</v>
      </c>
      <c r="H989" s="0" t="s">
        <v>141</v>
      </c>
      <c r="I989" s="10" t="n">
        <v>42342</v>
      </c>
      <c r="J989" s="11" t="n">
        <v>0.427083333333333</v>
      </c>
      <c r="K989" s="0" t="n">
        <v>12</v>
      </c>
      <c r="L989" s="0" t="n">
        <v>12</v>
      </c>
      <c r="M989" s="0" t="n">
        <v>5</v>
      </c>
      <c r="N989" s="0" t="n">
        <v>6</v>
      </c>
      <c r="O989" s="0" t="n">
        <v>2652</v>
      </c>
    </row>
    <row r="990" customFormat="false" ht="15" hidden="false" customHeight="false" outlineLevel="0" collapsed="false">
      <c r="A990" s="0" t="s">
        <v>38</v>
      </c>
      <c r="B990" s="0" t="s">
        <v>93</v>
      </c>
      <c r="C990" s="0" t="s">
        <v>110</v>
      </c>
      <c r="D990" s="0" t="s">
        <v>201</v>
      </c>
      <c r="E990" s="0" t="n">
        <v>1</v>
      </c>
      <c r="F990" s="0" t="s">
        <v>112</v>
      </c>
      <c r="G990" s="0" t="n">
        <v>18</v>
      </c>
      <c r="H990" s="0" t="s">
        <v>141</v>
      </c>
      <c r="I990" s="10" t="n">
        <v>42342</v>
      </c>
      <c r="J990" s="11" t="n">
        <v>0.427777777777778</v>
      </c>
      <c r="K990" s="0" t="n">
        <v>13</v>
      </c>
      <c r="L990" s="0" t="n">
        <v>13</v>
      </c>
      <c r="M990" s="0" t="n">
        <v>34</v>
      </c>
      <c r="N990" s="0" t="n">
        <v>5</v>
      </c>
      <c r="O990" s="0" t="n">
        <v>2520</v>
      </c>
    </row>
    <row r="991" customFormat="false" ht="15" hidden="false" customHeight="false" outlineLevel="0" collapsed="false">
      <c r="A991" s="0" t="s">
        <v>38</v>
      </c>
      <c r="B991" s="0" t="s">
        <v>93</v>
      </c>
      <c r="C991" s="0" t="s">
        <v>110</v>
      </c>
      <c r="D991" s="0" t="s">
        <v>201</v>
      </c>
      <c r="E991" s="0" t="n">
        <v>1</v>
      </c>
      <c r="F991" s="0" t="s">
        <v>112</v>
      </c>
      <c r="G991" s="0" t="n">
        <v>18</v>
      </c>
      <c r="H991" s="0" t="s">
        <v>141</v>
      </c>
      <c r="I991" s="10" t="n">
        <v>42342</v>
      </c>
      <c r="J991" s="11" t="n">
        <v>0.428472222222222</v>
      </c>
      <c r="K991" s="0" t="n">
        <v>14</v>
      </c>
      <c r="L991" s="0" t="n">
        <v>14</v>
      </c>
      <c r="M991" s="0" t="n">
        <v>35</v>
      </c>
      <c r="N991" s="0" t="n">
        <v>6</v>
      </c>
      <c r="O991" s="0" t="n">
        <v>3362</v>
      </c>
    </row>
    <row r="993" customFormat="false" ht="15" hidden="false" customHeight="false" outlineLevel="0" collapsed="false">
      <c r="A993" s="0" t="s">
        <v>95</v>
      </c>
    </row>
    <row r="995" customFormat="false" ht="15" hidden="false" customHeight="false" outlineLevel="0" collapsed="false">
      <c r="A995" s="0" t="s">
        <v>96</v>
      </c>
      <c r="B995" s="0" t="s">
        <v>97</v>
      </c>
      <c r="C995" s="0" t="s">
        <v>98</v>
      </c>
      <c r="D995" s="0" t="s">
        <v>99</v>
      </c>
      <c r="E995" s="0" t="s">
        <v>100</v>
      </c>
      <c r="F995" s="0" t="s">
        <v>101</v>
      </c>
      <c r="G995" s="0" t="s">
        <v>102</v>
      </c>
      <c r="H995" s="0" t="s">
        <v>103</v>
      </c>
      <c r="I995" s="0" t="s">
        <v>104</v>
      </c>
      <c r="J995" s="0" t="s">
        <v>16</v>
      </c>
      <c r="K995" s="0" t="s">
        <v>105</v>
      </c>
      <c r="L995" s="0" t="s">
        <v>106</v>
      </c>
      <c r="M995" s="0" t="s">
        <v>107</v>
      </c>
      <c r="N995" s="0" t="s">
        <v>108</v>
      </c>
      <c r="O995" s="0" t="s">
        <v>109</v>
      </c>
    </row>
    <row r="996" customFormat="false" ht="15" hidden="false" customHeight="false" outlineLevel="0" collapsed="false">
      <c r="A996" s="0" t="s">
        <v>40</v>
      </c>
      <c r="B996" s="0" t="s">
        <v>94</v>
      </c>
      <c r="C996" s="0" t="s">
        <v>142</v>
      </c>
      <c r="D996" s="0" t="s">
        <v>215</v>
      </c>
      <c r="E996" s="0" t="n">
        <v>2</v>
      </c>
      <c r="F996" s="0" t="s">
        <v>112</v>
      </c>
      <c r="G996" s="0" t="n">
        <v>20</v>
      </c>
      <c r="H996" s="0" t="s">
        <v>141</v>
      </c>
      <c r="I996" s="10" t="n">
        <v>42342</v>
      </c>
      <c r="J996" s="11" t="n">
        <v>0.465277777777778</v>
      </c>
      <c r="K996" s="0" t="n">
        <v>1</v>
      </c>
      <c r="L996" s="0" t="n">
        <v>1</v>
      </c>
      <c r="M996" s="0" t="n">
        <v>15</v>
      </c>
      <c r="N996" s="0" t="n">
        <v>1</v>
      </c>
      <c r="O996" s="0" t="n">
        <v>1174</v>
      </c>
    </row>
    <row r="997" customFormat="false" ht="15" hidden="false" customHeight="false" outlineLevel="0" collapsed="false">
      <c r="A997" s="0" t="s">
        <v>40</v>
      </c>
      <c r="B997" s="0" t="s">
        <v>94</v>
      </c>
      <c r="C997" s="0" t="s">
        <v>142</v>
      </c>
      <c r="D997" s="0" t="s">
        <v>215</v>
      </c>
      <c r="E997" s="0" t="n">
        <v>2</v>
      </c>
      <c r="F997" s="0" t="s">
        <v>112</v>
      </c>
      <c r="G997" s="0" t="n">
        <v>20</v>
      </c>
      <c r="H997" s="0" t="s">
        <v>141</v>
      </c>
      <c r="I997" s="10" t="n">
        <v>42342</v>
      </c>
      <c r="J997" s="11" t="n">
        <v>0.467361111111111</v>
      </c>
      <c r="K997" s="0" t="n">
        <v>2</v>
      </c>
      <c r="L997" s="0" t="n">
        <v>2</v>
      </c>
      <c r="M997" s="0" t="n">
        <v>45</v>
      </c>
      <c r="N997" s="0" t="n">
        <v>4</v>
      </c>
      <c r="O997" s="0" t="n">
        <v>642</v>
      </c>
    </row>
    <row r="998" customFormat="false" ht="15" hidden="false" customHeight="false" outlineLevel="0" collapsed="false">
      <c r="A998" s="0" t="s">
        <v>40</v>
      </c>
      <c r="B998" s="0" t="s">
        <v>94</v>
      </c>
      <c r="C998" s="0" t="s">
        <v>142</v>
      </c>
      <c r="D998" s="0" t="s">
        <v>215</v>
      </c>
      <c r="E998" s="0" t="n">
        <v>2</v>
      </c>
      <c r="F998" s="0" t="s">
        <v>112</v>
      </c>
      <c r="G998" s="0" t="n">
        <v>20</v>
      </c>
      <c r="H998" s="0" t="s">
        <v>141</v>
      </c>
      <c r="I998" s="10" t="n">
        <v>42342</v>
      </c>
      <c r="J998" s="11" t="n">
        <v>0.468055555555555</v>
      </c>
      <c r="K998" s="0" t="n">
        <v>3</v>
      </c>
      <c r="L998" s="0" t="n">
        <v>3</v>
      </c>
      <c r="M998" s="0" t="n">
        <v>6</v>
      </c>
      <c r="N998" s="0" t="n">
        <v>1</v>
      </c>
      <c r="O998" s="0" t="n">
        <v>806</v>
      </c>
    </row>
    <row r="999" customFormat="false" ht="15" hidden="false" customHeight="false" outlineLevel="0" collapsed="false">
      <c r="A999" s="0" t="s">
        <v>40</v>
      </c>
      <c r="B999" s="0" t="s">
        <v>94</v>
      </c>
      <c r="C999" s="0" t="s">
        <v>142</v>
      </c>
      <c r="D999" s="0" t="s">
        <v>215</v>
      </c>
      <c r="E999" s="0" t="n">
        <v>2</v>
      </c>
      <c r="F999" s="0" t="s">
        <v>112</v>
      </c>
      <c r="G999" s="0" t="n">
        <v>20</v>
      </c>
      <c r="H999" s="0" t="s">
        <v>141</v>
      </c>
      <c r="I999" s="10" t="n">
        <v>42342</v>
      </c>
      <c r="J999" s="11" t="n">
        <v>0.46875</v>
      </c>
      <c r="K999" s="0" t="n">
        <v>4</v>
      </c>
      <c r="L999" s="0" t="n">
        <v>4</v>
      </c>
      <c r="M999" s="0" t="n">
        <v>4</v>
      </c>
      <c r="N999" s="0" t="n">
        <v>5</v>
      </c>
      <c r="O999" s="0" t="n">
        <v>3402</v>
      </c>
    </row>
    <row r="1000" customFormat="false" ht="15" hidden="false" customHeight="false" outlineLevel="0" collapsed="false">
      <c r="A1000" s="0" t="s">
        <v>40</v>
      </c>
      <c r="B1000" s="0" t="s">
        <v>94</v>
      </c>
      <c r="C1000" s="0" t="s">
        <v>142</v>
      </c>
      <c r="D1000" s="0" t="s">
        <v>215</v>
      </c>
      <c r="E1000" s="0" t="n">
        <v>2</v>
      </c>
      <c r="F1000" s="0" t="s">
        <v>112</v>
      </c>
      <c r="G1000" s="0" t="n">
        <v>20</v>
      </c>
      <c r="H1000" s="0" t="s">
        <v>141</v>
      </c>
      <c r="I1000" s="10" t="n">
        <v>42342</v>
      </c>
      <c r="J1000" s="11" t="n">
        <v>0.469444444444444</v>
      </c>
      <c r="K1000" s="0" t="n">
        <v>5</v>
      </c>
      <c r="L1000" s="0" t="n">
        <v>5</v>
      </c>
      <c r="M1000" s="0" t="n">
        <v>5</v>
      </c>
      <c r="N1000" s="0" t="n">
        <v>5</v>
      </c>
      <c r="O1000" s="0" t="n">
        <v>1116</v>
      </c>
    </row>
    <row r="1001" customFormat="false" ht="15" hidden="false" customHeight="false" outlineLevel="0" collapsed="false">
      <c r="A1001" s="0" t="s">
        <v>40</v>
      </c>
      <c r="B1001" s="0" t="s">
        <v>94</v>
      </c>
      <c r="C1001" s="0" t="s">
        <v>142</v>
      </c>
      <c r="D1001" s="0" t="s">
        <v>215</v>
      </c>
      <c r="E1001" s="0" t="n">
        <v>2</v>
      </c>
      <c r="F1001" s="0" t="s">
        <v>112</v>
      </c>
      <c r="G1001" s="0" t="n">
        <v>20</v>
      </c>
      <c r="H1001" s="0" t="s">
        <v>141</v>
      </c>
      <c r="I1001" s="10" t="n">
        <v>42342</v>
      </c>
      <c r="J1001" s="11" t="n">
        <v>0.470138888888889</v>
      </c>
      <c r="K1001" s="0" t="n">
        <v>6</v>
      </c>
      <c r="L1001" s="0" t="n">
        <v>6</v>
      </c>
      <c r="M1001" s="0" t="n">
        <v>15</v>
      </c>
      <c r="N1001" s="0" t="n">
        <v>1</v>
      </c>
      <c r="O1001" s="0" t="n">
        <v>7174</v>
      </c>
    </row>
    <row r="1002" customFormat="false" ht="15" hidden="false" customHeight="false" outlineLevel="0" collapsed="false">
      <c r="A1002" s="0" t="s">
        <v>40</v>
      </c>
      <c r="B1002" s="0" t="s">
        <v>94</v>
      </c>
      <c r="C1002" s="0" t="s">
        <v>142</v>
      </c>
      <c r="D1002" s="0" t="s">
        <v>215</v>
      </c>
      <c r="E1002" s="0" t="n">
        <v>2</v>
      </c>
      <c r="F1002" s="0" t="s">
        <v>112</v>
      </c>
      <c r="G1002" s="0" t="n">
        <v>20</v>
      </c>
      <c r="H1002" s="0" t="s">
        <v>141</v>
      </c>
      <c r="I1002" s="10" t="n">
        <v>42342</v>
      </c>
      <c r="J1002" s="11" t="n">
        <v>0.470833333333333</v>
      </c>
      <c r="K1002" s="0" t="n">
        <v>7</v>
      </c>
      <c r="L1002" s="0" t="n">
        <v>7</v>
      </c>
      <c r="M1002" s="0" t="n">
        <v>345</v>
      </c>
      <c r="N1002" s="0" t="n">
        <v>6</v>
      </c>
      <c r="O1002" s="0" t="n">
        <v>2198</v>
      </c>
    </row>
    <row r="1003" customFormat="false" ht="15" hidden="false" customHeight="false" outlineLevel="0" collapsed="false">
      <c r="A1003" s="0" t="s">
        <v>40</v>
      </c>
      <c r="B1003" s="0" t="s">
        <v>94</v>
      </c>
      <c r="C1003" s="0" t="s">
        <v>142</v>
      </c>
      <c r="D1003" s="0" t="s">
        <v>215</v>
      </c>
      <c r="E1003" s="0" t="n">
        <v>2</v>
      </c>
      <c r="F1003" s="0" t="s">
        <v>112</v>
      </c>
      <c r="G1003" s="0" t="n">
        <v>20</v>
      </c>
      <c r="H1003" s="0" t="s">
        <v>141</v>
      </c>
      <c r="I1003" s="10" t="n">
        <v>42342</v>
      </c>
      <c r="J1003" s="11" t="n">
        <v>0.471527777777778</v>
      </c>
      <c r="K1003" s="0" t="n">
        <v>8</v>
      </c>
      <c r="L1003" s="0" t="n">
        <v>8</v>
      </c>
      <c r="M1003" s="0" t="n">
        <v>24</v>
      </c>
      <c r="N1003" s="0" t="n">
        <v>2</v>
      </c>
      <c r="O1003" s="0" t="n">
        <v>2824</v>
      </c>
    </row>
    <row r="1004" customFormat="false" ht="15" hidden="false" customHeight="false" outlineLevel="0" collapsed="false">
      <c r="A1004" s="0" t="s">
        <v>40</v>
      </c>
      <c r="B1004" s="0" t="s">
        <v>94</v>
      </c>
      <c r="C1004" s="0" t="s">
        <v>142</v>
      </c>
      <c r="D1004" s="0" t="s">
        <v>215</v>
      </c>
      <c r="E1004" s="0" t="n">
        <v>2</v>
      </c>
      <c r="F1004" s="0" t="s">
        <v>112</v>
      </c>
      <c r="G1004" s="0" t="n">
        <v>20</v>
      </c>
      <c r="H1004" s="0" t="s">
        <v>141</v>
      </c>
      <c r="I1004" s="10" t="n">
        <v>42342</v>
      </c>
      <c r="J1004" s="11" t="n">
        <v>0.471527777777778</v>
      </c>
      <c r="K1004" s="0" t="n">
        <v>9</v>
      </c>
      <c r="L1004" s="0" t="n">
        <v>9</v>
      </c>
      <c r="M1004" s="0" t="n">
        <v>6</v>
      </c>
      <c r="N1004" s="0" t="n">
        <v>6</v>
      </c>
      <c r="O1004" s="0" t="n">
        <v>2384</v>
      </c>
    </row>
    <row r="1005" customFormat="false" ht="15" hidden="false" customHeight="false" outlineLevel="0" collapsed="false">
      <c r="A1005" s="0" t="s">
        <v>40</v>
      </c>
      <c r="B1005" s="0" t="s">
        <v>94</v>
      </c>
      <c r="C1005" s="0" t="s">
        <v>142</v>
      </c>
      <c r="D1005" s="0" t="s">
        <v>215</v>
      </c>
      <c r="E1005" s="0" t="n">
        <v>2</v>
      </c>
      <c r="F1005" s="0" t="s">
        <v>112</v>
      </c>
      <c r="G1005" s="0" t="n">
        <v>20</v>
      </c>
      <c r="H1005" s="0" t="s">
        <v>141</v>
      </c>
      <c r="I1005" s="10" t="n">
        <v>42342</v>
      </c>
      <c r="J1005" s="11" t="n">
        <v>0.472916666666667</v>
      </c>
      <c r="K1005" s="0" t="n">
        <v>10</v>
      </c>
      <c r="L1005" s="0" t="n">
        <v>10</v>
      </c>
      <c r="M1005" s="0" t="n">
        <v>4</v>
      </c>
      <c r="N1005" s="0" t="n">
        <v>4</v>
      </c>
      <c r="O1005" s="0" t="n">
        <v>1304</v>
      </c>
    </row>
    <row r="1006" customFormat="false" ht="15" hidden="false" customHeight="false" outlineLevel="0" collapsed="false">
      <c r="A1006" s="0" t="s">
        <v>40</v>
      </c>
      <c r="B1006" s="0" t="s">
        <v>94</v>
      </c>
      <c r="C1006" s="0" t="s">
        <v>142</v>
      </c>
      <c r="D1006" s="0" t="s">
        <v>215</v>
      </c>
      <c r="E1006" s="0" t="n">
        <v>2</v>
      </c>
      <c r="F1006" s="0" t="s">
        <v>112</v>
      </c>
      <c r="G1006" s="0" t="n">
        <v>20</v>
      </c>
      <c r="H1006" s="0" t="s">
        <v>141</v>
      </c>
      <c r="I1006" s="10" t="n">
        <v>42342</v>
      </c>
      <c r="J1006" s="11" t="n">
        <v>0.473611111111111</v>
      </c>
      <c r="K1006" s="0" t="n">
        <v>11</v>
      </c>
      <c r="L1006" s="0" t="n">
        <v>11</v>
      </c>
      <c r="M1006" s="0" t="n">
        <v>25</v>
      </c>
      <c r="N1006" s="0" t="n">
        <v>5</v>
      </c>
      <c r="O1006" s="0" t="n">
        <v>2886</v>
      </c>
    </row>
    <row r="1007" customFormat="false" ht="15" hidden="false" customHeight="false" outlineLevel="0" collapsed="false">
      <c r="A1007" s="0" t="s">
        <v>40</v>
      </c>
      <c r="B1007" s="0" t="s">
        <v>94</v>
      </c>
      <c r="C1007" s="0" t="s">
        <v>142</v>
      </c>
      <c r="D1007" s="0" t="s">
        <v>215</v>
      </c>
      <c r="E1007" s="0" t="n">
        <v>2</v>
      </c>
      <c r="F1007" s="0" t="s">
        <v>112</v>
      </c>
      <c r="G1007" s="0" t="n">
        <v>20</v>
      </c>
      <c r="H1007" s="0" t="s">
        <v>141</v>
      </c>
      <c r="I1007" s="10" t="n">
        <v>42342</v>
      </c>
      <c r="J1007" s="11" t="n">
        <v>0.473611111111111</v>
      </c>
      <c r="K1007" s="0" t="n">
        <v>12</v>
      </c>
      <c r="L1007" s="0" t="n">
        <v>12</v>
      </c>
      <c r="M1007" s="0" t="n">
        <v>5</v>
      </c>
      <c r="N1007" s="0" t="n">
        <v>24</v>
      </c>
      <c r="O1007" s="0" t="n">
        <v>6590</v>
      </c>
    </row>
    <row r="1008" customFormat="false" ht="15" hidden="false" customHeight="false" outlineLevel="0" collapsed="false">
      <c r="A1008" s="0" t="s">
        <v>40</v>
      </c>
      <c r="B1008" s="0" t="s">
        <v>94</v>
      </c>
      <c r="C1008" s="0" t="s">
        <v>142</v>
      </c>
      <c r="D1008" s="0" t="s">
        <v>215</v>
      </c>
      <c r="E1008" s="0" t="n">
        <v>2</v>
      </c>
      <c r="F1008" s="0" t="s">
        <v>112</v>
      </c>
      <c r="G1008" s="0" t="n">
        <v>20</v>
      </c>
      <c r="H1008" s="0" t="s">
        <v>141</v>
      </c>
      <c r="I1008" s="10" t="n">
        <v>42342</v>
      </c>
      <c r="J1008" s="11" t="n">
        <v>0.474305555555556</v>
      </c>
      <c r="K1008" s="0" t="n">
        <v>13</v>
      </c>
      <c r="L1008" s="0" t="n">
        <v>13</v>
      </c>
      <c r="M1008" s="0" t="n">
        <v>34</v>
      </c>
      <c r="N1008" s="0" t="n">
        <v>5</v>
      </c>
      <c r="O1008" s="0" t="n">
        <v>4298</v>
      </c>
    </row>
    <row r="1009" customFormat="false" ht="15" hidden="false" customHeight="false" outlineLevel="0" collapsed="false">
      <c r="A1009" s="0" t="s">
        <v>40</v>
      </c>
      <c r="B1009" s="0" t="s">
        <v>94</v>
      </c>
      <c r="C1009" s="0" t="s">
        <v>142</v>
      </c>
      <c r="D1009" s="0" t="s">
        <v>215</v>
      </c>
      <c r="E1009" s="0" t="n">
        <v>2</v>
      </c>
      <c r="F1009" s="0" t="s">
        <v>112</v>
      </c>
      <c r="G1009" s="0" t="n">
        <v>20</v>
      </c>
      <c r="H1009" s="0" t="s">
        <v>141</v>
      </c>
      <c r="I1009" s="10" t="n">
        <v>42342</v>
      </c>
      <c r="J1009" s="11" t="n">
        <v>0.474305555555556</v>
      </c>
      <c r="K1009" s="0" t="n">
        <v>14</v>
      </c>
      <c r="L1009" s="0" t="n">
        <v>14</v>
      </c>
      <c r="M1009" s="0" t="n">
        <v>35</v>
      </c>
      <c r="N1009" s="0" t="n">
        <v>2</v>
      </c>
      <c r="O1009" s="0" t="n">
        <v>7080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2015-11-13T09:04:06Z</dcterms:created>
  <dc:creator>Tie Hou</dc:creator>
  <dc:language>en-GB</dc:language>
  <cp:lastModifiedBy>Tie Hou</cp:lastModifiedBy>
  <dcterms:modified xsi:type="dcterms:W3CDTF">2015-12-07T11:57:50Z</dcterms:modified>
  <cp:revision>0</cp:revision>
</cp:coreProperties>
</file>